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4.xml" ContentType="application/vnd.ms-excel.controlproperties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5.xml" ContentType="application/vnd.ms-excel.controlproperties+xml"/>
  <Override PartName="/xl/comments5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6.xml" ContentType="application/vnd.ms-excel.controlproperties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trlProps/ctrlProp7.xml" ContentType="application/vnd.ms-excel.controlproperties+xml"/>
  <Override PartName="/xl/comments7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trlProps/ctrlProp8.xml" ContentType="application/vnd.ms-excel.controlproperties+xml"/>
  <Override PartName="/xl/comments8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trlProps/ctrlProp9.xml" ContentType="application/vnd.ms-excel.controlproperties+xml"/>
  <Override PartName="/xl/comments9.xml" ContentType="application/vnd.openxmlformats-officedocument.spreadsheetml.comment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Munka\Diákolimpia\2024-2025\Vármegyei végeredmények\Szabolcs-Szatmár-Bereg vármegye - Pázmándi Viktor\"/>
    </mc:Choice>
  </mc:AlternateContent>
  <xr:revisionPtr revIDLastSave="0" documentId="8_{2053B547-98E5-4A00-A879-82CA48F87F29}" xr6:coauthVersionLast="47" xr6:coauthVersionMax="47" xr10:uidLastSave="{00000000-0000-0000-0000-000000000000}"/>
  <bookViews>
    <workbookView xWindow="-108" yWindow="-108" windowWidth="23256" windowHeight="13176" firstSheet="1" activeTab="5" xr2:uid="{00000000-000D-0000-FFFF-FFFF00000000}"/>
  </bookViews>
  <sheets>
    <sheet name="Sz-Sz-B vármegye DO" sheetId="20" r:id="rId1"/>
    <sheet name="NEVEZÉSEK" sheetId="21" r:id="rId2"/>
    <sheet name="TOVÁBBJUTOTTAK" sheetId="6" r:id="rId3"/>
    <sheet name="JÁTÉKREND" sheetId="7" r:id="rId4"/>
    <sheet name="II.kcs. U9 Fiú B lista" sheetId="5" r:id="rId5"/>
    <sheet name="U9 F B Döntő" sheetId="4" r:id="rId6"/>
    <sheet name="V.kcs. U14 fiú B lista" sheetId="2" r:id="rId7"/>
    <sheet name="U14 F B tábla" sheetId="3" r:id="rId8"/>
    <sheet name="VI.kcs. U16 fiú B lista" sheetId="8" r:id="rId9"/>
    <sheet name="U16 F B tábla" sheetId="9" r:id="rId10"/>
    <sheet name="VI.kcs. U16 lány B lista " sheetId="10" r:id="rId11"/>
    <sheet name="U16 L B tábla" sheetId="11" r:id="rId12"/>
    <sheet name="VII.kcs. U18 fiú B lista" sheetId="12" r:id="rId13"/>
    <sheet name="U18 F B tábla" sheetId="13" r:id="rId14"/>
    <sheet name="VII.kcs. U18 fiú A lista" sheetId="14" r:id="rId15"/>
    <sheet name="U18 F A tábla" sheetId="15" r:id="rId16"/>
    <sheet name="VII.kcs. U18 lány B lista" sheetId="16" r:id="rId17"/>
    <sheet name="U18 L B döntő" sheetId="17" r:id="rId18"/>
    <sheet name="VIII.kcs. U18+ fiú B lista" sheetId="18" r:id="rId19"/>
    <sheet name="U18+ F B döntő" sheetId="19" r:id="rId20"/>
    <sheet name="Munka1" sheetId="1" r:id="rId21"/>
  </sheets>
  <externalReferences>
    <externalReference r:id="rId22"/>
    <externalReference r:id="rId23"/>
  </externalReferences>
  <definedNames>
    <definedName name="_xlnm._FilterDatabase" localSheetId="1" hidden="1">NEVEZÉSEK!$A$1:$L$35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6" l="1"/>
  <c r="C33" i="6"/>
  <c r="C29" i="6"/>
  <c r="C28" i="6"/>
  <c r="C27" i="6"/>
  <c r="C26" i="6"/>
  <c r="C25" i="6"/>
  <c r="C24" i="6"/>
  <c r="C23" i="6"/>
  <c r="C22" i="6"/>
  <c r="C21" i="6"/>
  <c r="C20" i="6"/>
  <c r="C19" i="6"/>
  <c r="C18" i="6"/>
  <c r="L11" i="19" l="1"/>
  <c r="I11" i="19"/>
  <c r="G11" i="19"/>
  <c r="E11" i="19"/>
  <c r="H18" i="19" s="1"/>
  <c r="D11" i="19"/>
  <c r="C11" i="19"/>
  <c r="I9" i="19"/>
  <c r="G9" i="19"/>
  <c r="E9" i="19"/>
  <c r="B20" i="19" s="1"/>
  <c r="D9" i="19"/>
  <c r="C9" i="19"/>
  <c r="I7" i="19"/>
  <c r="G7" i="19"/>
  <c r="E7" i="19"/>
  <c r="D18" i="19" s="1"/>
  <c r="D7" i="19"/>
  <c r="C7" i="19"/>
  <c r="Y5" i="19"/>
  <c r="AI1" i="19" s="1"/>
  <c r="L4" i="19"/>
  <c r="K41" i="19" s="1"/>
  <c r="E4" i="19"/>
  <c r="A4" i="19"/>
  <c r="Y3" i="19"/>
  <c r="AK1" i="19" s="1"/>
  <c r="E2" i="19"/>
  <c r="AE1" i="19"/>
  <c r="AC1" i="19"/>
  <c r="A1" i="19"/>
  <c r="C8" i="18"/>
  <c r="C7" i="18"/>
  <c r="H5" i="18"/>
  <c r="D5" i="18"/>
  <c r="C5" i="18"/>
  <c r="A5" i="18"/>
  <c r="C2" i="18"/>
  <c r="A1" i="18"/>
  <c r="L11" i="17"/>
  <c r="I11" i="17"/>
  <c r="G11" i="17"/>
  <c r="E11" i="17"/>
  <c r="H18" i="17" s="1"/>
  <c r="D11" i="17"/>
  <c r="C11" i="17"/>
  <c r="I9" i="17"/>
  <c r="G9" i="17"/>
  <c r="E9" i="17"/>
  <c r="B20" i="17" s="1"/>
  <c r="D9" i="17"/>
  <c r="C9" i="17"/>
  <c r="I7" i="17"/>
  <c r="G7" i="17"/>
  <c r="E7" i="17"/>
  <c r="D18" i="17" s="1"/>
  <c r="D7" i="17"/>
  <c r="C7" i="17"/>
  <c r="Y5" i="17"/>
  <c r="AI1" i="17" s="1"/>
  <c r="L4" i="17"/>
  <c r="K41" i="17" s="1"/>
  <c r="E4" i="17"/>
  <c r="A4" i="17"/>
  <c r="Y3" i="17"/>
  <c r="E2" i="17"/>
  <c r="A1" i="17"/>
  <c r="H5" i="16"/>
  <c r="D5" i="16"/>
  <c r="C5" i="16"/>
  <c r="A5" i="16"/>
  <c r="A1" i="16"/>
  <c r="A1" i="5"/>
  <c r="I11" i="15"/>
  <c r="G11" i="15"/>
  <c r="E11" i="15"/>
  <c r="H18" i="15" s="1"/>
  <c r="D11" i="15"/>
  <c r="C11" i="15"/>
  <c r="I9" i="15"/>
  <c r="G9" i="15"/>
  <c r="E9" i="15"/>
  <c r="B20" i="15" s="1"/>
  <c r="D9" i="15"/>
  <c r="C9" i="15"/>
  <c r="I7" i="15"/>
  <c r="G7" i="15"/>
  <c r="E7" i="15"/>
  <c r="D18" i="15" s="1"/>
  <c r="D7" i="15"/>
  <c r="C7" i="15"/>
  <c r="Y5" i="15"/>
  <c r="AJ1" i="15" s="1"/>
  <c r="L4" i="15"/>
  <c r="K41" i="15" s="1"/>
  <c r="E4" i="15"/>
  <c r="A4" i="15"/>
  <c r="Y3" i="15"/>
  <c r="E2" i="15"/>
  <c r="AG1" i="15"/>
  <c r="A1" i="15"/>
  <c r="H5" i="14"/>
  <c r="D5" i="14"/>
  <c r="C5" i="14"/>
  <c r="A5" i="14"/>
  <c r="C2" i="14"/>
  <c r="A1" i="14"/>
  <c r="G13" i="13"/>
  <c r="E13" i="13"/>
  <c r="B22" i="13" s="1"/>
  <c r="D13" i="13"/>
  <c r="C13" i="13"/>
  <c r="G11" i="13"/>
  <c r="E11" i="13"/>
  <c r="B21" i="13" s="1"/>
  <c r="D11" i="13"/>
  <c r="C11" i="13"/>
  <c r="G9" i="13"/>
  <c r="E9" i="13"/>
  <c r="B20" i="13" s="1"/>
  <c r="D9" i="13"/>
  <c r="C9" i="13"/>
  <c r="G7" i="13"/>
  <c r="E7" i="13"/>
  <c r="B19" i="13" s="1"/>
  <c r="D7" i="13"/>
  <c r="C7" i="13"/>
  <c r="Y5" i="13"/>
  <c r="AH1" i="13" s="1"/>
  <c r="M4" i="13"/>
  <c r="K41" i="13" s="1"/>
  <c r="E4" i="13"/>
  <c r="A4" i="13"/>
  <c r="Y3" i="13"/>
  <c r="E2" i="13"/>
  <c r="A1" i="13"/>
  <c r="H5" i="12"/>
  <c r="D5" i="12"/>
  <c r="C5" i="12"/>
  <c r="A5" i="12"/>
  <c r="C2" i="12"/>
  <c r="A1" i="12"/>
  <c r="I11" i="11"/>
  <c r="G11" i="11"/>
  <c r="E11" i="11"/>
  <c r="B21" i="11" s="1"/>
  <c r="D11" i="11"/>
  <c r="C11" i="11"/>
  <c r="I9" i="11"/>
  <c r="G9" i="11"/>
  <c r="E9" i="11"/>
  <c r="F18" i="11" s="1"/>
  <c r="D9" i="11"/>
  <c r="C9" i="11"/>
  <c r="I7" i="11"/>
  <c r="G7" i="11"/>
  <c r="E7" i="11"/>
  <c r="B19" i="11" s="1"/>
  <c r="D7" i="11"/>
  <c r="C7" i="11"/>
  <c r="Y5" i="11"/>
  <c r="AH1" i="11" s="1"/>
  <c r="L4" i="11"/>
  <c r="K41" i="11" s="1"/>
  <c r="E4" i="11"/>
  <c r="A4" i="11"/>
  <c r="Y3" i="11"/>
  <c r="E2" i="11"/>
  <c r="A1" i="11"/>
  <c r="H5" i="10"/>
  <c r="D5" i="10"/>
  <c r="C5" i="10"/>
  <c r="A5" i="10"/>
  <c r="C2" i="10"/>
  <c r="A1" i="10"/>
  <c r="G13" i="9"/>
  <c r="E13" i="9"/>
  <c r="B22" i="9" s="1"/>
  <c r="D13" i="9"/>
  <c r="C13" i="9"/>
  <c r="G11" i="9"/>
  <c r="E11" i="9"/>
  <c r="B21" i="9" s="1"/>
  <c r="D11" i="9"/>
  <c r="C11" i="9"/>
  <c r="G9" i="9"/>
  <c r="E9" i="9"/>
  <c r="B20" i="9" s="1"/>
  <c r="D9" i="9"/>
  <c r="C9" i="9"/>
  <c r="G7" i="9"/>
  <c r="E7" i="9"/>
  <c r="B19" i="9" s="1"/>
  <c r="D7" i="9"/>
  <c r="C7" i="9"/>
  <c r="Y5" i="9"/>
  <c r="AG1" i="9" s="1"/>
  <c r="M4" i="9"/>
  <c r="K41" i="9" s="1"/>
  <c r="E4" i="9"/>
  <c r="A4" i="9"/>
  <c r="Y3" i="9"/>
  <c r="E2" i="9"/>
  <c r="A1" i="9"/>
  <c r="H5" i="8"/>
  <c r="D5" i="8"/>
  <c r="C5" i="8"/>
  <c r="A5" i="8"/>
  <c r="C2" i="8"/>
  <c r="A1" i="8"/>
  <c r="L11" i="4"/>
  <c r="I11" i="4"/>
  <c r="G11" i="4"/>
  <c r="E11" i="4"/>
  <c r="H18" i="4" s="1"/>
  <c r="D11" i="4"/>
  <c r="C11" i="4"/>
  <c r="I9" i="4"/>
  <c r="G9" i="4"/>
  <c r="E9" i="4"/>
  <c r="B20" i="4" s="1"/>
  <c r="D9" i="4"/>
  <c r="C9" i="4"/>
  <c r="I7" i="4"/>
  <c r="G7" i="4"/>
  <c r="E7" i="4"/>
  <c r="D18" i="4" s="1"/>
  <c r="D7" i="4"/>
  <c r="C7" i="4"/>
  <c r="Y5" i="4"/>
  <c r="AG1" i="4" s="1"/>
  <c r="L4" i="4"/>
  <c r="K41" i="4" s="1"/>
  <c r="E4" i="4"/>
  <c r="A4" i="4"/>
  <c r="Y3" i="4"/>
  <c r="E2" i="4"/>
  <c r="A1" i="4"/>
  <c r="C8" i="5"/>
  <c r="C7" i="5"/>
  <c r="H5" i="5"/>
  <c r="D5" i="5"/>
  <c r="C5" i="5"/>
  <c r="A5" i="5"/>
  <c r="C2" i="5"/>
  <c r="H5" i="6"/>
  <c r="D5" i="6"/>
  <c r="C5" i="6"/>
  <c r="A5" i="6"/>
  <c r="I11" i="3"/>
  <c r="G11" i="3"/>
  <c r="E11" i="3"/>
  <c r="H18" i="3" s="1"/>
  <c r="D11" i="3"/>
  <c r="C11" i="3"/>
  <c r="I9" i="3"/>
  <c r="G9" i="3"/>
  <c r="E9" i="3"/>
  <c r="B20" i="3" s="1"/>
  <c r="D9" i="3"/>
  <c r="C9" i="3"/>
  <c r="I7" i="3"/>
  <c r="G7" i="3"/>
  <c r="E7" i="3"/>
  <c r="D18" i="3" s="1"/>
  <c r="D7" i="3"/>
  <c r="C7" i="3"/>
  <c r="Y5" i="3"/>
  <c r="AE1" i="3" s="1"/>
  <c r="L4" i="3"/>
  <c r="K41" i="3" s="1"/>
  <c r="E4" i="3"/>
  <c r="A4" i="3"/>
  <c r="Y3" i="3"/>
  <c r="E2" i="3"/>
  <c r="A1" i="3"/>
  <c r="H5" i="2"/>
  <c r="D5" i="2"/>
  <c r="C5" i="2"/>
  <c r="A5" i="2"/>
  <c r="C2" i="2"/>
  <c r="A1" i="2"/>
  <c r="AE1" i="11" l="1"/>
  <c r="AI1" i="11"/>
  <c r="AE1" i="17"/>
  <c r="AB1" i="11"/>
  <c r="L11" i="11" s="1"/>
  <c r="AJ1" i="11"/>
  <c r="AC1" i="15"/>
  <c r="AH1" i="15"/>
  <c r="AG1" i="17"/>
  <c r="AG1" i="3"/>
  <c r="L9" i="11"/>
  <c r="AI1" i="3"/>
  <c r="AF1" i="11"/>
  <c r="AC1" i="3"/>
  <c r="AK1" i="3"/>
  <c r="AC1" i="11"/>
  <c r="AG1" i="11"/>
  <c r="AK1" i="11"/>
  <c r="L7" i="11"/>
  <c r="AE1" i="13"/>
  <c r="L7" i="13"/>
  <c r="AD1" i="15"/>
  <c r="AI1" i="15"/>
  <c r="AK1" i="17"/>
  <c r="AG1" i="19"/>
  <c r="AD1" i="11"/>
  <c r="AI1" i="13"/>
  <c r="AE1" i="15"/>
  <c r="AK1" i="15"/>
  <c r="AC1" i="17"/>
  <c r="AB1" i="15"/>
  <c r="L11" i="15" s="1"/>
  <c r="AF1" i="15"/>
  <c r="F18" i="17"/>
  <c r="AJ1" i="4"/>
  <c r="AJ1" i="9"/>
  <c r="AI1" i="4"/>
  <c r="AI1" i="9"/>
  <c r="AB1" i="13"/>
  <c r="L11" i="13" s="1"/>
  <c r="AF1" i="13"/>
  <c r="AJ1" i="13"/>
  <c r="AC1" i="4"/>
  <c r="AK1" i="4"/>
  <c r="AC1" i="9"/>
  <c r="AK1" i="9"/>
  <c r="AC1" i="13"/>
  <c r="AG1" i="13"/>
  <c r="AK1" i="13"/>
  <c r="AJ1" i="3"/>
  <c r="AE1" i="4"/>
  <c r="AE1" i="9"/>
  <c r="AD1" i="13"/>
  <c r="AJ1" i="17"/>
  <c r="B19" i="17"/>
  <c r="F18" i="19"/>
  <c r="B21" i="17"/>
  <c r="AJ1" i="19"/>
  <c r="B19" i="19"/>
  <c r="B21" i="19"/>
  <c r="AB1" i="19"/>
  <c r="L9" i="19" s="1"/>
  <c r="AD1" i="19"/>
  <c r="AF1" i="19"/>
  <c r="AH1" i="19"/>
  <c r="AB1" i="17"/>
  <c r="L7" i="17" s="1"/>
  <c r="AD1" i="17"/>
  <c r="AF1" i="17"/>
  <c r="AH1" i="17"/>
  <c r="AB1" i="4"/>
  <c r="L7" i="4" s="1"/>
  <c r="AD1" i="4"/>
  <c r="AF1" i="4"/>
  <c r="AH1" i="4"/>
  <c r="F18" i="15"/>
  <c r="B19" i="15"/>
  <c r="B21" i="15"/>
  <c r="D18" i="13"/>
  <c r="H18" i="13"/>
  <c r="F18" i="13"/>
  <c r="J18" i="13"/>
  <c r="D18" i="11"/>
  <c r="H18" i="11"/>
  <c r="B20" i="11"/>
  <c r="F18" i="9"/>
  <c r="J18" i="9"/>
  <c r="AB1" i="9"/>
  <c r="L11" i="9" s="1"/>
  <c r="AD1" i="9"/>
  <c r="AF1" i="9"/>
  <c r="AH1" i="9"/>
  <c r="D18" i="9"/>
  <c r="H18" i="9"/>
  <c r="F18" i="3"/>
  <c r="B19" i="3"/>
  <c r="F18" i="4"/>
  <c r="B19" i="4"/>
  <c r="B21" i="4"/>
  <c r="B21" i="3"/>
  <c r="AB1" i="3"/>
  <c r="L9" i="3" s="1"/>
  <c r="AD1" i="3"/>
  <c r="AF1" i="3"/>
  <c r="AH1" i="3"/>
  <c r="L9" i="4" l="1"/>
  <c r="L13" i="9"/>
  <c r="L7" i="19"/>
  <c r="L13" i="13"/>
  <c r="L9" i="17"/>
  <c r="L9" i="9"/>
  <c r="L11" i="3"/>
  <c r="L7" i="9"/>
  <c r="L9" i="15"/>
  <c r="L9" i="13"/>
  <c r="L7" i="15"/>
  <c r="L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2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2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4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4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6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6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8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8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A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A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C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C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E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E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10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10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12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12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<sst xmlns="http://schemas.openxmlformats.org/spreadsheetml/2006/main" count="1587" uniqueCount="327">
  <si>
    <t>Magyar verseny táblakészítő</t>
  </si>
  <si>
    <t>Versenyszámok, ahol egy induló van automatikusan továbbjutott!</t>
  </si>
  <si>
    <t>Két indulónál kijátszuk az arany és ezüst érmet!</t>
  </si>
  <si>
    <t>A verseny neve:</t>
  </si>
  <si>
    <t>Sz-Sz-B vármegyei Diákolimpia kijátszandó táblák</t>
  </si>
  <si>
    <t>Versenyszám 1</t>
  </si>
  <si>
    <t>Versenyszám 2</t>
  </si>
  <si>
    <t>Versenyszám 3</t>
  </si>
  <si>
    <t>Versenyszám 4</t>
  </si>
  <si>
    <t>Versenyszám 5</t>
  </si>
  <si>
    <t>V.kcs U14 fiú B</t>
  </si>
  <si>
    <t>VI.kcs U16 fiú B</t>
  </si>
  <si>
    <t>VI.kcs U16 lány B</t>
  </si>
  <si>
    <t>VII.kcs U18 fiú B</t>
  </si>
  <si>
    <t>VII.kcs U18 fiú A</t>
  </si>
  <si>
    <t>A verseny dátuma (éééé.hh.nn)</t>
  </si>
  <si>
    <t>Város</t>
  </si>
  <si>
    <t>Versenybíró:</t>
  </si>
  <si>
    <t>Nyíregyháza</t>
  </si>
  <si>
    <t xml:space="preserve">  </t>
  </si>
  <si>
    <t>Pázmándi Viktor</t>
  </si>
  <si>
    <t>Orvos neve:</t>
  </si>
  <si>
    <t>Verseny rendezője:</t>
  </si>
  <si>
    <t>Versenyigazgató</t>
  </si>
  <si>
    <t>MTSZ</t>
  </si>
  <si>
    <t>Guti János</t>
  </si>
  <si>
    <t>Egyéni főtábla</t>
  </si>
  <si>
    <t>Versenyszám:</t>
  </si>
  <si>
    <t>ELŐKÉSZÍTŐ LISTA</t>
  </si>
  <si>
    <t xml:space="preserve">NE TÖRÖLD KI EZT AZ OLDALT!     </t>
  </si>
  <si>
    <t>Versenybíró aláírása</t>
  </si>
  <si>
    <t>Dátum</t>
  </si>
  <si>
    <t>Kategória</t>
  </si>
  <si>
    <t>Versenybíró</t>
  </si>
  <si>
    <t>Sor</t>
  </si>
  <si>
    <t>Családi név</t>
  </si>
  <si>
    <t>Keresztnév</t>
  </si>
  <si>
    <t>Egyesület</t>
  </si>
  <si>
    <t>Kódszám</t>
  </si>
  <si>
    <t>Nevezett Igen</t>
  </si>
  <si>
    <t>Aláírás</t>
  </si>
  <si>
    <t>Nevezési rangsor</t>
  </si>
  <si>
    <t>NatSort
if not 
Seed</t>
  </si>
  <si>
    <t>NatSort</t>
  </si>
  <si>
    <t>Seed Sort</t>
  </si>
  <si>
    <t>AccBasic</t>
  </si>
  <si>
    <t>Elfogadási státusz</t>
  </si>
  <si>
    <t>Sorsolási rangsor</t>
  </si>
  <si>
    <t>AccSort</t>
  </si>
  <si>
    <t>Kiemelés</t>
  </si>
  <si>
    <t>Orosz</t>
  </si>
  <si>
    <t>Balázs</t>
  </si>
  <si>
    <t>Szent Imre Katolikus Gimnázium, Két Tanítási Nyelvű Általános Iskola, Kollégium, Óvoda és Alapfokú Művészeti Iskola</t>
  </si>
  <si>
    <t>Csorba</t>
  </si>
  <si>
    <t>Lőrinc</t>
  </si>
  <si>
    <t>Nyíregyházi Krúdy Gyula Gimnázium</t>
  </si>
  <si>
    <t>Somogyi</t>
  </si>
  <si>
    <t>István</t>
  </si>
  <si>
    <t>Jókai Mór Református Általános Iskola és Óvoda</t>
  </si>
  <si>
    <t/>
  </si>
  <si>
    <t>A</t>
  </si>
  <si>
    <t>1 FORDULÓ</t>
  </si>
  <si>
    <t>B - C</t>
  </si>
  <si>
    <t>I</t>
  </si>
  <si>
    <t>2 FORDULÓ</t>
  </si>
  <si>
    <t>C - A</t>
  </si>
  <si>
    <t>II</t>
  </si>
  <si>
    <t>kiem</t>
  </si>
  <si>
    <t>kódszám</t>
  </si>
  <si>
    <t>Rangsor</t>
  </si>
  <si>
    <t>Vezetéknév</t>
  </si>
  <si>
    <t>Helyezés</t>
  </si>
  <si>
    <t>Pontszám</t>
  </si>
  <si>
    <t>Bónusz</t>
  </si>
  <si>
    <t>3 FORDULÓ</t>
  </si>
  <si>
    <t>A - B</t>
  </si>
  <si>
    <t>III</t>
  </si>
  <si>
    <t>IV</t>
  </si>
  <si>
    <t>V</t>
  </si>
  <si>
    <t>VI</t>
  </si>
  <si>
    <t>B</t>
  </si>
  <si>
    <t>VII</t>
  </si>
  <si>
    <t>VIII</t>
  </si>
  <si>
    <t>C</t>
  </si>
  <si>
    <t>W</t>
  </si>
  <si>
    <t>X</t>
  </si>
  <si>
    <t>XI</t>
  </si>
  <si>
    <t>#</t>
  </si>
  <si>
    <t>Kiemeltek</t>
  </si>
  <si>
    <t>Szerencés Vesztes</t>
  </si>
  <si>
    <t>Helyettesíti</t>
  </si>
  <si>
    <t>Sorsolás időpontja</t>
  </si>
  <si>
    <t>Dátuma</t>
  </si>
  <si>
    <t>1</t>
  </si>
  <si>
    <t>Utolsó elfogadott játékos</t>
  </si>
  <si>
    <t>Utolsó DA</t>
  </si>
  <si>
    <t>2</t>
  </si>
  <si>
    <t>3</t>
  </si>
  <si>
    <t>Sorsoló játékosok</t>
  </si>
  <si>
    <t>4</t>
  </si>
  <si>
    <t>5</t>
  </si>
  <si>
    <t>6</t>
  </si>
  <si>
    <t>7</t>
  </si>
  <si>
    <t>8</t>
  </si>
  <si>
    <t>Név</t>
  </si>
  <si>
    <t>Korosztály</t>
  </si>
  <si>
    <t>Varga Veronika</t>
  </si>
  <si>
    <t>I.kcs. U8 L A</t>
  </si>
  <si>
    <t>Kohán Tekla</t>
  </si>
  <si>
    <t>II.kcs U9 L B</t>
  </si>
  <si>
    <t>Nyíregyházi Arany János Gimnázium, Általános Iskola és Kollégium</t>
  </si>
  <si>
    <t>Németh Hunor</t>
  </si>
  <si>
    <t>III.kcs U11 F B</t>
  </si>
  <si>
    <t>Coleman Giselle Mira</t>
  </si>
  <si>
    <t>III.kcs U11 L B</t>
  </si>
  <si>
    <t>Nyíregyházi Kodály Zoltán Általános Iskola</t>
  </si>
  <si>
    <t>Varga Karolina</t>
  </si>
  <si>
    <t>III.kcs U11 L A</t>
  </si>
  <si>
    <t>Moravszki Marcell</t>
  </si>
  <si>
    <t>IV.kcs U12 F B</t>
  </si>
  <si>
    <t>Varga Krisztina</t>
  </si>
  <si>
    <t>IV.kcs U12 L A</t>
  </si>
  <si>
    <t>Juhász Kolos</t>
  </si>
  <si>
    <t>V.kcs U14 F A</t>
  </si>
  <si>
    <t>Sándor Lotti</t>
  </si>
  <si>
    <t>V.kcs U14 L A</t>
  </si>
  <si>
    <t>Nagykállói Általános Iskola és Alapfokú Művészeti Iskola</t>
  </si>
  <si>
    <t>Roskó Dénes Zalán</t>
  </si>
  <si>
    <t>VI.kcs U16 F A</t>
  </si>
  <si>
    <t>Sándor Lara</t>
  </si>
  <si>
    <t>VII.kcs U18 L A</t>
  </si>
  <si>
    <t>Korányi Frigyes Görögkatolikus Általános Iskola, Gimnázium és Kollégium</t>
  </si>
  <si>
    <t>Papp Zalán</t>
  </si>
  <si>
    <t>Szent Miklós Görögkatolikus Általános Iskola</t>
  </si>
  <si>
    <t>Jantek</t>
  </si>
  <si>
    <t>Milán</t>
  </si>
  <si>
    <t>Péter</t>
  </si>
  <si>
    <t>Levente</t>
  </si>
  <si>
    <t>Mátészalkai Esze Tamás Gimnázium</t>
  </si>
  <si>
    <t>Sallai</t>
  </si>
  <si>
    <t>András</t>
  </si>
  <si>
    <t>Májuk</t>
  </si>
  <si>
    <t>Zétény</t>
  </si>
  <si>
    <t>Nyíregyházi SZC Vásárhelyi Pál Technikum</t>
  </si>
  <si>
    <t>A -D</t>
  </si>
  <si>
    <t>D - B</t>
  </si>
  <si>
    <t>C - D</t>
  </si>
  <si>
    <t>D</t>
  </si>
  <si>
    <t>Bodnár- Gyomai</t>
  </si>
  <si>
    <t>Panna</t>
  </si>
  <si>
    <t>Nyíregyházi SZC Széchenyi István Technikum és Kollégium</t>
  </si>
  <si>
    <t>Csonka</t>
  </si>
  <si>
    <t>Mira</t>
  </si>
  <si>
    <t>Nyíregyházi Vasvári Pál Gimnázium</t>
  </si>
  <si>
    <t>Nyesti</t>
  </si>
  <si>
    <t>Adél Ágnes</t>
  </si>
  <si>
    <t>Nyíregyházi Kölcsey Ferenc Gimnázium</t>
  </si>
  <si>
    <t>Kun</t>
  </si>
  <si>
    <t>Gábor</t>
  </si>
  <si>
    <t>Bakos</t>
  </si>
  <si>
    <t>Benedek</t>
  </si>
  <si>
    <t>Fehérgyarmati Deák Ferenc Általános Iskola, Gimnázium és Kollégium</t>
  </si>
  <si>
    <t>Borkó</t>
  </si>
  <si>
    <t>Erik</t>
  </si>
  <si>
    <t>Kisvárdai Bessenyei György Gimnázium és Kollégium</t>
  </si>
  <si>
    <t>Mercz-Perényi</t>
  </si>
  <si>
    <t>Bence</t>
  </si>
  <si>
    <t>Becser</t>
  </si>
  <si>
    <t>Marinka</t>
  </si>
  <si>
    <t>Ákos</t>
  </si>
  <si>
    <t>Nyíregyházi Zrínyi Ilona Gimnázium és Kollégium</t>
  </si>
  <si>
    <t>Piros</t>
  </si>
  <si>
    <t>Máté László</t>
  </si>
  <si>
    <t>Nyíregyházi Egyetem Eötvös József Gyakorló Általános Iskola és Gimnázium</t>
  </si>
  <si>
    <t>='[2025 Diákolimpia Szabolcs vármegye továbbjutottak</t>
  </si>
  <si>
    <t>VII. kcs. U18 L B</t>
  </si>
  <si>
    <t>Tóth Abigél</t>
  </si>
  <si>
    <t>Jantek Viktória</t>
  </si>
  <si>
    <t>Bakos Tamás</t>
  </si>
  <si>
    <t>Szabó Máté</t>
  </si>
  <si>
    <t>II.kcs U9 fiú B</t>
  </si>
  <si>
    <t>VII.kcs U18 lány B</t>
  </si>
  <si>
    <t>VIII.kcs U18+ fiú B</t>
  </si>
  <si>
    <t>Versenyszám 6</t>
  </si>
  <si>
    <t>Versenyszám 7</t>
  </si>
  <si>
    <t>Versenyszám 8</t>
  </si>
  <si>
    <t>Versenyszám 9</t>
  </si>
  <si>
    <t>Versenyszám 10</t>
  </si>
  <si>
    <t>Magyar Tenisz Szövetség</t>
  </si>
  <si>
    <t>JÁTÉKREND 2025.04.29. kedd</t>
  </si>
  <si>
    <t>MARSO TC Nyíregyháza Sóstói út 24B</t>
  </si>
  <si>
    <t>2db 4-es set, döntő set 10-es tiebreak</t>
  </si>
  <si>
    <t>Előre tervezett</t>
  </si>
  <si>
    <t>Pályára ment</t>
  </si>
  <si>
    <t>vsz</t>
  </si>
  <si>
    <t>pálya</t>
  </si>
  <si>
    <t>eredmény</t>
  </si>
  <si>
    <t>9:00</t>
  </si>
  <si>
    <t>U14 F B</t>
  </si>
  <si>
    <t>CSORBA</t>
  </si>
  <si>
    <t>SOMOGYI</t>
  </si>
  <si>
    <t>U16 F B</t>
  </si>
  <si>
    <t>PÉTER</t>
  </si>
  <si>
    <t>SALLAI</t>
  </si>
  <si>
    <t>JANTEK</t>
  </si>
  <si>
    <t>MÁJUK</t>
  </si>
  <si>
    <t>U16 L B</t>
  </si>
  <si>
    <t>CSONKA</t>
  </si>
  <si>
    <t>NYESTI</t>
  </si>
  <si>
    <t>U18 F B</t>
  </si>
  <si>
    <t>BAKOS B</t>
  </si>
  <si>
    <t>BORKÓ</t>
  </si>
  <si>
    <t>KUN</t>
  </si>
  <si>
    <t>MERCZ-PERÉNYI</t>
  </si>
  <si>
    <t>U18 F A</t>
  </si>
  <si>
    <t>MARINKA</t>
  </si>
  <si>
    <t>PIROS</t>
  </si>
  <si>
    <t>U9 F B</t>
  </si>
  <si>
    <t>PAPP</t>
  </si>
  <si>
    <t>PÁZMÁNDI</t>
  </si>
  <si>
    <t>9:30</t>
  </si>
  <si>
    <t>U18+ F B</t>
  </si>
  <si>
    <t>BAKOS T</t>
  </si>
  <si>
    <t>SZABÓ M</t>
  </si>
  <si>
    <t>10:15</t>
  </si>
  <si>
    <t>OROSZ</t>
  </si>
  <si>
    <t>MÁJLUK</t>
  </si>
  <si>
    <t>BODNÁR-GYOMAI</t>
  </si>
  <si>
    <t>BECSER</t>
  </si>
  <si>
    <t>U18 L B</t>
  </si>
  <si>
    <t>JANTEK V</t>
  </si>
  <si>
    <t>TÓTH A</t>
  </si>
  <si>
    <t>11:30</t>
  </si>
  <si>
    <t>Megyei szervezet</t>
  </si>
  <si>
    <t>DSB szervezet</t>
  </si>
  <si>
    <t>Versenykiírás</t>
  </si>
  <si>
    <t>Sportág</t>
  </si>
  <si>
    <t>Korcsoport</t>
  </si>
  <si>
    <t>Nem</t>
  </si>
  <si>
    <t>Iskola</t>
  </si>
  <si>
    <t>Település</t>
  </si>
  <si>
    <t>Nevező</t>
  </si>
  <si>
    <t>Testnevelő</t>
  </si>
  <si>
    <t>Felkészítő</t>
  </si>
  <si>
    <t>Szabolcs-Szatmár-Bereg Megyei Diáksport és Szabadidő Egyesület</t>
  </si>
  <si>
    <t>Nyíregyháza Városi DSE</t>
  </si>
  <si>
    <t>Tenisz Diákolimpia</t>
  </si>
  <si>
    <t>Tenisz</t>
  </si>
  <si>
    <t>I.kcs Tenisz U8 piros labdával, P+S szabály</t>
  </si>
  <si>
    <t>L</t>
  </si>
  <si>
    <t>Sarkadiné Papp Lívia</t>
  </si>
  <si>
    <t>II.kcs Tenisz U9 narancs labdával, P+S szabály</t>
  </si>
  <si>
    <t>F</t>
  </si>
  <si>
    <t>Sallai István József</t>
  </si>
  <si>
    <t>Mácsai Irén</t>
  </si>
  <si>
    <t xml:space="preserve">III.kcs Tenisz U11 zöld labdával, P+S szabály </t>
  </si>
  <si>
    <t>Deák Eszter</t>
  </si>
  <si>
    <t>Szűcs Anita Zsuzsanna</t>
  </si>
  <si>
    <t>IV.kcs Tenisz U12</t>
  </si>
  <si>
    <t>Hajnal Mária</t>
  </si>
  <si>
    <t>V.kcs Tenisz U14</t>
  </si>
  <si>
    <t>Orosz Balázs</t>
  </si>
  <si>
    <t>Győri Dániel</t>
  </si>
  <si>
    <t>Csorba Lőrinc</t>
  </si>
  <si>
    <t>Kiss László Csaba</t>
  </si>
  <si>
    <t>Somogyi István</t>
  </si>
  <si>
    <t>Kelemen  Ottó Márk</t>
  </si>
  <si>
    <t>Dajka László</t>
  </si>
  <si>
    <t>Napkor és térsége DSB</t>
  </si>
  <si>
    <t>Nagykálló</t>
  </si>
  <si>
    <t>Rákóné Borsy Éva</t>
  </si>
  <si>
    <t>Mátészalka és térsége DSB</t>
  </si>
  <si>
    <t>VI.kcs Tenisz U16</t>
  </si>
  <si>
    <t>Mátészalka</t>
  </si>
  <si>
    <t>Péter Levente</t>
  </si>
  <si>
    <t>Izsó- Jurkinya Vivien</t>
  </si>
  <si>
    <t>Sallai András</t>
  </si>
  <si>
    <t>Jantek Milán</t>
  </si>
  <si>
    <t>Májuk Zétény</t>
  </si>
  <si>
    <t>Boczkó Ádám</t>
  </si>
  <si>
    <t>Csonka Mira</t>
  </si>
  <si>
    <t>Révész-Krokovay Gabriella Katalin</t>
  </si>
  <si>
    <t>Bodnár- Gyomai Panna</t>
  </si>
  <si>
    <t>Imre Győző</t>
  </si>
  <si>
    <t>Nyesti Adél Ágnes</t>
  </si>
  <si>
    <t>Horváth Anetta</t>
  </si>
  <si>
    <t>Farkas István Tibor</t>
  </si>
  <si>
    <t>Fehérgyarmat és térsége DSB</t>
  </si>
  <si>
    <t>VII.kcs Tenisz U18</t>
  </si>
  <si>
    <t>Fehérgyarmat</t>
  </si>
  <si>
    <t>Bakos Benedek</t>
  </si>
  <si>
    <t>Geletey Zoltán</t>
  </si>
  <si>
    <t>Kisvárda és térsége DSB</t>
  </si>
  <si>
    <t>Kisvárda</t>
  </si>
  <si>
    <t>Borkó Erik</t>
  </si>
  <si>
    <t>Juhász Béla</t>
  </si>
  <si>
    <t>Mercz-Perényi Bence</t>
  </si>
  <si>
    <t>Kun Gábor</t>
  </si>
  <si>
    <t>Takács Sándor</t>
  </si>
  <si>
    <t>Marinka Ákos</t>
  </si>
  <si>
    <t>Molnár Zoltán</t>
  </si>
  <si>
    <t>Piros Máté László</t>
  </si>
  <si>
    <t>Sallai Zoltán</t>
  </si>
  <si>
    <t>Becser Péter</t>
  </si>
  <si>
    <t>Soltészné Gyermán Adél</t>
  </si>
  <si>
    <t>Sándor Mihály</t>
  </si>
  <si>
    <t>VIII.kcs Tenisz U18+</t>
  </si>
  <si>
    <t>73 75</t>
  </si>
  <si>
    <t>40 41</t>
  </si>
  <si>
    <t>04 14</t>
  </si>
  <si>
    <t>41 40</t>
  </si>
  <si>
    <t>04 04</t>
  </si>
  <si>
    <t>14 04</t>
  </si>
  <si>
    <t>14 14</t>
  </si>
  <si>
    <t>40 54(0)</t>
  </si>
  <si>
    <t>40 40</t>
  </si>
  <si>
    <t>I.</t>
  </si>
  <si>
    <t>II.</t>
  </si>
  <si>
    <t>14 35</t>
  </si>
  <si>
    <t>42 40</t>
  </si>
  <si>
    <t>24 04</t>
  </si>
  <si>
    <t>III.</t>
  </si>
  <si>
    <t>IV.</t>
  </si>
  <si>
    <t>42 24 1113</t>
  </si>
  <si>
    <t>45(5) 42 810</t>
  </si>
  <si>
    <t>40 45(6) 108</t>
  </si>
  <si>
    <t>TOVÁBBJUTOTTAK JÁTÉK NÉLKÜL, VASTAG VONAL ALATT JÁTÉKKAL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</si>
</sst>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d\-mmm\-yy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8"/>
      <name val="Arial"/>
      <family val="2"/>
    </font>
    <font>
      <b/>
      <sz val="32"/>
      <name val="Arial"/>
      <family val="2"/>
    </font>
    <font>
      <b/>
      <sz val="16"/>
      <name val="Arial"/>
      <family val="2"/>
    </font>
    <font>
      <b/>
      <sz val="16"/>
      <color indexed="8"/>
      <name val="Arial"/>
      <family val="2"/>
      <charset val="238"/>
    </font>
    <font>
      <b/>
      <sz val="14"/>
      <color indexed="8"/>
      <name val="Arial"/>
      <family val="2"/>
    </font>
    <font>
      <sz val="20"/>
      <name val="Arial"/>
      <family val="2"/>
    </font>
    <font>
      <sz val="9"/>
      <name val="Arial"/>
      <family val="2"/>
    </font>
    <font>
      <sz val="8"/>
      <name val="Arial"/>
      <family val="2"/>
      <charset val="238"/>
    </font>
    <font>
      <sz val="6"/>
      <name val="Arial"/>
      <family val="2"/>
    </font>
    <font>
      <b/>
      <sz val="10"/>
      <name val="Arial"/>
      <family val="2"/>
      <charset val="238"/>
    </font>
    <font>
      <sz val="7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i/>
      <sz val="10"/>
      <name val="Arial"/>
      <family val="2"/>
    </font>
    <font>
      <sz val="10"/>
      <color indexed="9"/>
      <name val="Arial"/>
      <family val="2"/>
    </font>
    <font>
      <sz val="8"/>
      <color indexed="10"/>
      <name val="Arial"/>
      <family val="2"/>
      <charset val="238"/>
    </font>
    <font>
      <sz val="6"/>
      <color indexed="8"/>
      <name val="Arial"/>
      <family val="2"/>
    </font>
    <font>
      <sz val="7"/>
      <color indexed="8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23"/>
      <name val="Arial"/>
      <family val="2"/>
    </font>
    <font>
      <sz val="7"/>
      <color indexed="8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8"/>
      <color indexed="8"/>
      <name val="Tahoma"/>
      <family val="2"/>
    </font>
    <font>
      <b/>
      <sz val="8"/>
      <color indexed="8"/>
      <name val="Tahoma"/>
      <family val="2"/>
      <charset val="238"/>
    </font>
    <font>
      <sz val="20"/>
      <color indexed="9"/>
      <name val="Arial"/>
      <family val="2"/>
    </font>
    <font>
      <sz val="10"/>
      <color indexed="9"/>
      <name val="Arial"/>
      <family val="2"/>
      <charset val="238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b/>
      <sz val="8"/>
      <color indexed="9"/>
      <name val="Arial"/>
      <family val="2"/>
    </font>
    <font>
      <sz val="10"/>
      <name val="Arial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8.5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49" fontId="9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9" fontId="13" fillId="4" borderId="5" xfId="0" applyNumberFormat="1" applyFont="1" applyFill="1" applyBorder="1" applyAlignment="1">
      <alignment vertical="center"/>
    </xf>
    <xf numFmtId="49" fontId="14" fillId="4" borderId="6" xfId="0" applyNumberFormat="1" applyFont="1" applyFill="1" applyBorder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15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horizontal="left" vertical="center"/>
    </xf>
    <xf numFmtId="14" fontId="17" fillId="4" borderId="7" xfId="0" applyNumberFormat="1" applyFont="1" applyFill="1" applyBorder="1" applyAlignment="1">
      <alignment horizontal="left" vertical="center"/>
    </xf>
    <xf numFmtId="49" fontId="17" fillId="2" borderId="0" xfId="0" applyNumberFormat="1" applyFont="1" applyFill="1" applyAlignment="1">
      <alignment vertical="center"/>
    </xf>
    <xf numFmtId="49" fontId="17" fillId="4" borderId="7" xfId="0" applyNumberFormat="1" applyFont="1" applyFill="1" applyBorder="1" applyAlignment="1">
      <alignment vertical="center"/>
    </xf>
    <xf numFmtId="49" fontId="18" fillId="4" borderId="7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17" fillId="2" borderId="0" xfId="0" applyFont="1" applyFill="1" applyAlignment="1">
      <alignment vertical="center"/>
    </xf>
    <xf numFmtId="0" fontId="19" fillId="4" borderId="7" xfId="0" applyFont="1" applyFill="1" applyBorder="1" applyAlignment="1">
      <alignment vertic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49" fontId="13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20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49" fontId="19" fillId="0" borderId="0" xfId="0" applyNumberFormat="1" applyFont="1" applyAlignment="1">
      <alignment horizontal="left"/>
    </xf>
    <xf numFmtId="49" fontId="19" fillId="0" borderId="8" xfId="0" applyNumberFormat="1" applyFont="1" applyBorder="1" applyAlignment="1">
      <alignment horizontal="left"/>
    </xf>
    <xf numFmtId="49" fontId="25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26" fillId="5" borderId="1" xfId="0" applyNumberFormat="1" applyFont="1" applyFill="1" applyBorder="1" applyAlignment="1">
      <alignment vertical="center" shrinkToFit="1"/>
    </xf>
    <xf numFmtId="49" fontId="26" fillId="5" borderId="2" xfId="0" applyNumberFormat="1" applyFont="1" applyFill="1" applyBorder="1" applyAlignment="1">
      <alignment vertical="center" shrinkToFit="1"/>
    </xf>
    <xf numFmtId="49" fontId="26" fillId="5" borderId="9" xfId="0" applyNumberFormat="1" applyFont="1" applyFill="1" applyBorder="1" applyAlignment="1">
      <alignment vertical="center" shrinkToFit="1"/>
    </xf>
    <xf numFmtId="49" fontId="27" fillId="2" borderId="10" xfId="0" applyNumberFormat="1" applyFont="1" applyFill="1" applyBorder="1" applyAlignment="1">
      <alignment horizontal="left" vertical="center"/>
    </xf>
    <xf numFmtId="49" fontId="27" fillId="2" borderId="11" xfId="0" applyNumberFormat="1" applyFont="1" applyFill="1" applyBorder="1" applyAlignment="1">
      <alignment horizontal="right" vertical="center"/>
    </xf>
    <xf numFmtId="49" fontId="28" fillId="2" borderId="10" xfId="0" applyNumberFormat="1" applyFont="1" applyFill="1" applyBorder="1" applyAlignment="1">
      <alignment horizontal="left" vertical="center"/>
    </xf>
    <xf numFmtId="49" fontId="27" fillId="2" borderId="11" xfId="0" applyNumberFormat="1" applyFont="1" applyFill="1" applyBorder="1" applyAlignment="1">
      <alignment horizontal="left" vertical="center"/>
    </xf>
    <xf numFmtId="49" fontId="10" fillId="2" borderId="11" xfId="0" applyNumberFormat="1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49" fontId="29" fillId="2" borderId="0" xfId="0" applyNumberFormat="1" applyFont="1" applyFill="1" applyAlignment="1">
      <alignment vertical="center"/>
    </xf>
    <xf numFmtId="49" fontId="29" fillId="2" borderId="0" xfId="0" applyNumberFormat="1" applyFont="1" applyFill="1" applyAlignment="1">
      <alignment horizontal="left" vertical="center"/>
    </xf>
    <xf numFmtId="49" fontId="29" fillId="2" borderId="0" xfId="0" applyNumberFormat="1" applyFont="1" applyFill="1" applyAlignment="1">
      <alignment horizontal="right" vertical="center"/>
    </xf>
    <xf numFmtId="0" fontId="29" fillId="2" borderId="0" xfId="0" applyFont="1" applyFill="1" applyAlignment="1">
      <alignment horizontal="left" vertical="center"/>
    </xf>
    <xf numFmtId="49" fontId="30" fillId="2" borderId="11" xfId="0" applyNumberFormat="1" applyFont="1" applyFill="1" applyBorder="1" applyAlignment="1">
      <alignment horizontal="right" vertical="center"/>
    </xf>
    <xf numFmtId="49" fontId="30" fillId="2" borderId="12" xfId="0" applyNumberFormat="1" applyFont="1" applyFill="1" applyBorder="1" applyAlignment="1">
      <alignment horizontal="right" vertical="center"/>
    </xf>
    <xf numFmtId="49" fontId="27" fillId="6" borderId="4" xfId="0" applyNumberFormat="1" applyFont="1" applyFill="1" applyBorder="1" applyAlignment="1">
      <alignment horizontal="left" vertical="center"/>
    </xf>
    <xf numFmtId="49" fontId="27" fillId="0" borderId="0" xfId="0" applyNumberFormat="1" applyFont="1" applyAlignment="1">
      <alignment horizontal="right" vertical="center"/>
    </xf>
    <xf numFmtId="49" fontId="10" fillId="6" borderId="0" xfId="0" applyNumberFormat="1" applyFont="1" applyFill="1" applyAlignment="1">
      <alignment horizontal="left" vertical="center"/>
    </xf>
    <xf numFmtId="0" fontId="0" fillId="6" borderId="13" xfId="0" applyFill="1" applyBorder="1" applyAlignment="1">
      <alignment horizontal="center" vertical="center"/>
    </xf>
    <xf numFmtId="14" fontId="17" fillId="0" borderId="8" xfId="0" applyNumberFormat="1" applyFont="1" applyBorder="1" applyAlignment="1">
      <alignment horizontal="left" vertical="center"/>
    </xf>
    <xf numFmtId="49" fontId="18" fillId="0" borderId="8" xfId="0" applyNumberFormat="1" applyFont="1" applyBorder="1" applyAlignment="1">
      <alignment vertical="center"/>
    </xf>
    <xf numFmtId="49" fontId="18" fillId="0" borderId="8" xfId="0" applyNumberFormat="1" applyFont="1" applyBorder="1" applyAlignment="1">
      <alignment horizontal="left" vertical="center"/>
    </xf>
    <xf numFmtId="49" fontId="31" fillId="0" borderId="8" xfId="0" applyNumberFormat="1" applyFont="1" applyBorder="1" applyAlignment="1">
      <alignment horizontal="right" vertical="center"/>
    </xf>
    <xf numFmtId="49" fontId="31" fillId="0" borderId="14" xfId="0" applyNumberFormat="1" applyFont="1" applyBorder="1" applyAlignment="1">
      <alignment horizontal="right" vertical="center"/>
    </xf>
    <xf numFmtId="49" fontId="18" fillId="0" borderId="15" xfId="0" applyNumberFormat="1" applyFont="1" applyBorder="1" applyAlignment="1">
      <alignment horizontal="left" vertical="center"/>
    </xf>
    <xf numFmtId="49" fontId="18" fillId="0" borderId="8" xfId="0" applyNumberFormat="1" applyFont="1" applyBorder="1" applyAlignment="1">
      <alignment horizontal="right" vertical="center"/>
    </xf>
    <xf numFmtId="0" fontId="32" fillId="7" borderId="14" xfId="0" applyFont="1" applyFill="1" applyBorder="1" applyAlignment="1">
      <alignment horizontal="right" vertical="center"/>
    </xf>
    <xf numFmtId="49" fontId="12" fillId="2" borderId="16" xfId="0" applyNumberFormat="1" applyFont="1" applyFill="1" applyBorder="1" applyAlignment="1">
      <alignment horizontal="center" wrapText="1"/>
    </xf>
    <xf numFmtId="49" fontId="12" fillId="2" borderId="17" xfId="0" applyNumberFormat="1" applyFont="1" applyFill="1" applyBorder="1" applyAlignment="1">
      <alignment horizontal="center" wrapText="1"/>
    </xf>
    <xf numFmtId="49" fontId="12" fillId="2" borderId="18" xfId="0" applyNumberFormat="1" applyFont="1" applyFill="1" applyBorder="1" applyAlignment="1">
      <alignment horizontal="center" wrapText="1"/>
    </xf>
    <xf numFmtId="49" fontId="12" fillId="2" borderId="14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0" fontId="12" fillId="2" borderId="9" xfId="0" applyFont="1" applyFill="1" applyBorder="1" applyAlignment="1">
      <alignment wrapText="1"/>
    </xf>
    <xf numFmtId="49" fontId="12" fillId="8" borderId="16" xfId="0" applyNumberFormat="1" applyFont="1" applyFill="1" applyBorder="1" applyAlignment="1">
      <alignment horizontal="center" wrapText="1"/>
    </xf>
    <xf numFmtId="49" fontId="12" fillId="8" borderId="18" xfId="0" applyNumberFormat="1" applyFont="1" applyFill="1" applyBorder="1" applyAlignment="1">
      <alignment horizontal="center" wrapText="1"/>
    </xf>
    <xf numFmtId="49" fontId="12" fillId="8" borderId="19" xfId="0" applyNumberFormat="1" applyFont="1" applyFill="1" applyBorder="1" applyAlignment="1">
      <alignment horizontal="center" wrapText="1"/>
    </xf>
    <xf numFmtId="49" fontId="12" fillId="8" borderId="8" xfId="0" applyNumberFormat="1" applyFont="1" applyFill="1" applyBorder="1" applyAlignment="1">
      <alignment horizontal="center" wrapText="1"/>
    </xf>
    <xf numFmtId="49" fontId="12" fillId="2" borderId="20" xfId="0" applyNumberFormat="1" applyFont="1" applyFill="1" applyBorder="1" applyAlignment="1">
      <alignment horizontal="center" wrapText="1"/>
    </xf>
    <xf numFmtId="0" fontId="33" fillId="2" borderId="9" xfId="0" applyFont="1" applyFill="1" applyBorder="1" applyAlignment="1">
      <alignment horizontal="center" wrapText="1"/>
    </xf>
    <xf numFmtId="0" fontId="33" fillId="8" borderId="9" xfId="0" applyFont="1" applyFill="1" applyBorder="1" applyAlignment="1">
      <alignment horizontal="center" wrapText="1"/>
    </xf>
    <xf numFmtId="0" fontId="8" fillId="0" borderId="21" xfId="0" applyFont="1" applyBorder="1" applyAlignment="1">
      <alignment horizontal="center" vertical="center"/>
    </xf>
    <xf numFmtId="0" fontId="34" fillId="0" borderId="7" xfId="0" applyFont="1" applyBorder="1"/>
    <xf numFmtId="0" fontId="19" fillId="0" borderId="7" xfId="0" applyFont="1" applyBorder="1" applyAlignment="1">
      <alignment vertical="center"/>
    </xf>
    <xf numFmtId="49" fontId="19" fillId="0" borderId="22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1" fontId="35" fillId="8" borderId="21" xfId="0" applyNumberFormat="1" applyFont="1" applyFill="1" applyBorder="1" applyAlignment="1">
      <alignment horizontal="center" vertical="center"/>
    </xf>
    <xf numFmtId="0" fontId="35" fillId="8" borderId="25" xfId="0" applyFont="1" applyFill="1" applyBorder="1" applyAlignment="1">
      <alignment horizontal="center" vertical="center"/>
    </xf>
    <xf numFmtId="1" fontId="35" fillId="8" borderId="26" xfId="0" applyNumberFormat="1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8" borderId="22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8" borderId="30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25" xfId="0" applyFont="1" applyBorder="1" applyAlignment="1">
      <alignment vertical="center"/>
    </xf>
    <xf numFmtId="0" fontId="19" fillId="0" borderId="3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7" fillId="6" borderId="0" xfId="0" applyNumberFormat="1" applyFont="1" applyFill="1" applyAlignment="1">
      <alignment vertical="top"/>
    </xf>
    <xf numFmtId="49" fontId="21" fillId="6" borderId="0" xfId="0" applyNumberFormat="1" applyFont="1" applyFill="1" applyAlignment="1">
      <alignment horizontal="center"/>
    </xf>
    <xf numFmtId="49" fontId="20" fillId="6" borderId="0" xfId="0" applyNumberFormat="1" applyFont="1" applyFill="1" applyAlignment="1">
      <alignment vertical="top"/>
    </xf>
    <xf numFmtId="49" fontId="38" fillId="6" borderId="0" xfId="0" applyNumberFormat="1" applyFont="1" applyFill="1" applyAlignment="1">
      <alignment vertical="top"/>
    </xf>
    <xf numFmtId="49" fontId="21" fillId="6" borderId="0" xfId="0" applyNumberFormat="1" applyFont="1" applyFill="1" applyAlignment="1">
      <alignment horizontal="left"/>
    </xf>
    <xf numFmtId="49" fontId="22" fillId="6" borderId="0" xfId="0" applyNumberFormat="1" applyFont="1" applyFill="1" applyAlignment="1">
      <alignment horizontal="left"/>
    </xf>
    <xf numFmtId="49" fontId="38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0" fontId="39" fillId="9" borderId="0" xfId="0" applyFont="1" applyFill="1" applyAlignment="1">
      <alignment horizontal="center" vertical="center"/>
    </xf>
    <xf numFmtId="0" fontId="40" fillId="6" borderId="0" xfId="0" applyFont="1" applyFill="1"/>
    <xf numFmtId="49" fontId="24" fillId="6" borderId="0" xfId="0" applyNumberFormat="1" applyFont="1" applyFill="1" applyAlignment="1">
      <alignment horizontal="left"/>
    </xf>
    <xf numFmtId="49" fontId="40" fillId="6" borderId="0" xfId="0" applyNumberFormat="1" applyFont="1" applyFill="1"/>
    <xf numFmtId="49" fontId="19" fillId="6" borderId="0" xfId="0" applyNumberFormat="1" applyFont="1" applyFill="1"/>
    <xf numFmtId="49" fontId="25" fillId="6" borderId="0" xfId="0" applyNumberFormat="1" applyFont="1" applyFill="1"/>
    <xf numFmtId="49" fontId="25" fillId="0" borderId="0" xfId="0" applyNumberFormat="1" applyFont="1"/>
    <xf numFmtId="49" fontId="19" fillId="0" borderId="0" xfId="0" applyNumberFormat="1" applyFont="1"/>
    <xf numFmtId="49" fontId="0" fillId="5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49" fontId="41" fillId="2" borderId="0" xfId="0" applyNumberFormat="1" applyFont="1" applyFill="1" applyAlignment="1">
      <alignment vertical="center"/>
    </xf>
    <xf numFmtId="49" fontId="30" fillId="2" borderId="0" xfId="0" applyNumberFormat="1" applyFont="1" applyFill="1" applyAlignment="1">
      <alignment horizontal="right" vertical="center"/>
    </xf>
    <xf numFmtId="49" fontId="41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49" fontId="19" fillId="5" borderId="0" xfId="0" applyNumberFormat="1" applyFont="1" applyFill="1"/>
    <xf numFmtId="14" fontId="17" fillId="6" borderId="8" xfId="0" applyNumberFormat="1" applyFont="1" applyFill="1" applyBorder="1" applyAlignment="1">
      <alignment horizontal="left" vertical="center"/>
    </xf>
    <xf numFmtId="49" fontId="17" fillId="6" borderId="8" xfId="0" applyNumberFormat="1" applyFont="1" applyFill="1" applyBorder="1" applyAlignment="1">
      <alignment vertical="center"/>
    </xf>
    <xf numFmtId="49" fontId="17" fillId="6" borderId="8" xfId="1" applyNumberFormat="1" applyFont="1" applyFill="1" applyBorder="1" applyAlignment="1" applyProtection="1">
      <alignment vertical="center"/>
      <protection locked="0"/>
    </xf>
    <xf numFmtId="49" fontId="42" fillId="6" borderId="8" xfId="0" applyNumberFormat="1" applyFont="1" applyFill="1" applyBorder="1" applyAlignment="1">
      <alignment vertical="center"/>
    </xf>
    <xf numFmtId="49" fontId="18" fillId="6" borderId="8" xfId="0" applyNumberFormat="1" applyFont="1" applyFill="1" applyBorder="1" applyAlignment="1">
      <alignment horizontal="right" vertical="center"/>
    </xf>
    <xf numFmtId="49" fontId="42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49" fontId="19" fillId="4" borderId="0" xfId="0" applyNumberFormat="1" applyFont="1" applyFill="1"/>
    <xf numFmtId="0" fontId="0" fillId="4" borderId="0" xfId="0" applyFill="1" applyAlignment="1">
      <alignment horizontal="center"/>
    </xf>
    <xf numFmtId="0" fontId="43" fillId="2" borderId="0" xfId="0" applyFont="1" applyFill="1"/>
    <xf numFmtId="0" fontId="44" fillId="2" borderId="0" xfId="0" applyFont="1" applyFill="1" applyAlignment="1">
      <alignment horizontal="center" shrinkToFit="1"/>
    </xf>
    <xf numFmtId="49" fontId="19" fillId="10" borderId="0" xfId="0" applyNumberFormat="1" applyFont="1" applyFill="1"/>
    <xf numFmtId="0" fontId="0" fillId="10" borderId="0" xfId="0" applyFill="1" applyAlignment="1">
      <alignment horizontal="center"/>
    </xf>
    <xf numFmtId="0" fontId="0" fillId="6" borderId="0" xfId="0" applyFill="1"/>
    <xf numFmtId="0" fontId="43" fillId="6" borderId="0" xfId="0" applyFont="1" applyFill="1"/>
    <xf numFmtId="0" fontId="0" fillId="6" borderId="0" xfId="0" applyFill="1" applyAlignment="1">
      <alignment horizontal="center"/>
    </xf>
    <xf numFmtId="0" fontId="45" fillId="11" borderId="0" xfId="0" applyFont="1" applyFill="1"/>
    <xf numFmtId="0" fontId="46" fillId="6" borderId="33" xfId="0" applyFont="1" applyFill="1" applyBorder="1" applyAlignment="1">
      <alignment horizontal="center" vertical="center" shrinkToFit="1"/>
    </xf>
    <xf numFmtId="0" fontId="46" fillId="6" borderId="33" xfId="0" applyFont="1" applyFill="1" applyBorder="1" applyAlignment="1">
      <alignment vertical="center"/>
    </xf>
    <xf numFmtId="0" fontId="34" fillId="6" borderId="33" xfId="0" applyFont="1" applyFill="1" applyBorder="1"/>
    <xf numFmtId="0" fontId="0" fillId="11" borderId="33" xfId="0" applyFill="1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47" fillId="6" borderId="33" xfId="0" applyFont="1" applyFill="1" applyBorder="1" applyAlignment="1">
      <alignment horizontal="center"/>
    </xf>
    <xf numFmtId="0" fontId="45" fillId="6" borderId="0" xfId="0" applyFont="1" applyFill="1"/>
    <xf numFmtId="0" fontId="34" fillId="6" borderId="0" xfId="0" applyFont="1" applyFill="1"/>
    <xf numFmtId="0" fontId="47" fillId="6" borderId="0" xfId="0" applyFont="1" applyFill="1" applyAlignment="1">
      <alignment horizontal="center"/>
    </xf>
    <xf numFmtId="0" fontId="0" fillId="13" borderId="0" xfId="0" applyFill="1"/>
    <xf numFmtId="0" fontId="0" fillId="6" borderId="7" xfId="0" applyFill="1" applyBorder="1" applyAlignment="1">
      <alignment horizontal="center" vertical="center"/>
    </xf>
    <xf numFmtId="0" fontId="0" fillId="6" borderId="33" xfId="0" applyFill="1" applyBorder="1"/>
    <xf numFmtId="0" fontId="48" fillId="2" borderId="5" xfId="0" applyFont="1" applyFill="1" applyBorder="1" applyAlignment="1">
      <alignment vertical="center"/>
    </xf>
    <xf numFmtId="0" fontId="48" fillId="2" borderId="30" xfId="0" applyFont="1" applyFill="1" applyBorder="1" applyAlignment="1">
      <alignment vertical="center"/>
    </xf>
    <xf numFmtId="0" fontId="48" fillId="2" borderId="6" xfId="0" applyFont="1" applyFill="1" applyBorder="1" applyAlignment="1">
      <alignment vertical="center"/>
    </xf>
    <xf numFmtId="49" fontId="49" fillId="2" borderId="34" xfId="0" applyNumberFormat="1" applyFont="1" applyFill="1" applyBorder="1" applyAlignment="1">
      <alignment horizontal="center" vertical="center"/>
    </xf>
    <xf numFmtId="49" fontId="49" fillId="2" borderId="34" xfId="0" applyNumberFormat="1" applyFont="1" applyFill="1" applyBorder="1" applyAlignment="1">
      <alignment vertical="center"/>
    </xf>
    <xf numFmtId="0" fontId="0" fillId="2" borderId="30" xfId="0" applyFill="1" applyBorder="1"/>
    <xf numFmtId="49" fontId="50" fillId="2" borderId="34" xfId="0" applyNumberFormat="1" applyFont="1" applyFill="1" applyBorder="1" applyAlignment="1">
      <alignment vertical="center"/>
    </xf>
    <xf numFmtId="49" fontId="48" fillId="2" borderId="34" xfId="0" applyNumberFormat="1" applyFont="1" applyFill="1" applyBorder="1" applyAlignment="1">
      <alignment horizontal="left" vertical="center"/>
    </xf>
    <xf numFmtId="0" fontId="0" fillId="2" borderId="6" xfId="0" applyFill="1" applyBorder="1"/>
    <xf numFmtId="0" fontId="0" fillId="0" borderId="35" xfId="0" applyBorder="1"/>
    <xf numFmtId="49" fontId="48" fillId="0" borderId="0" xfId="0" applyNumberFormat="1" applyFont="1" applyAlignment="1">
      <alignment horizontal="left" vertical="center"/>
    </xf>
    <xf numFmtId="49" fontId="50" fillId="0" borderId="0" xfId="0" applyNumberFormat="1" applyFont="1" applyAlignment="1">
      <alignment vertical="center"/>
    </xf>
    <xf numFmtId="49" fontId="12" fillId="6" borderId="36" xfId="0" applyNumberFormat="1" applyFont="1" applyFill="1" applyBorder="1" applyAlignment="1">
      <alignment vertical="center"/>
    </xf>
    <xf numFmtId="49" fontId="12" fillId="6" borderId="34" xfId="0" applyNumberFormat="1" applyFont="1" applyFill="1" applyBorder="1" applyAlignment="1">
      <alignment vertical="center"/>
    </xf>
    <xf numFmtId="49" fontId="12" fillId="6" borderId="37" xfId="0" applyNumberFormat="1" applyFont="1" applyFill="1" applyBorder="1" applyAlignment="1">
      <alignment horizontal="right" vertical="center"/>
    </xf>
    <xf numFmtId="49" fontId="12" fillId="6" borderId="36" xfId="0" applyNumberFormat="1" applyFont="1" applyFill="1" applyBorder="1" applyAlignment="1">
      <alignment horizontal="center" vertical="center"/>
    </xf>
    <xf numFmtId="49" fontId="33" fillId="6" borderId="36" xfId="0" applyNumberFormat="1" applyFont="1" applyFill="1" applyBorder="1" applyAlignment="1">
      <alignment horizontal="center" vertical="center"/>
    </xf>
    <xf numFmtId="49" fontId="51" fillId="6" borderId="34" xfId="0" applyNumberFormat="1" applyFont="1" applyFill="1" applyBorder="1" applyAlignment="1">
      <alignment vertical="center"/>
    </xf>
    <xf numFmtId="49" fontId="12" fillId="6" borderId="37" xfId="0" applyNumberFormat="1" applyFont="1" applyFill="1" applyBorder="1" applyAlignment="1">
      <alignment vertical="center"/>
    </xf>
    <xf numFmtId="49" fontId="48" fillId="6" borderId="36" xfId="0" applyNumberFormat="1" applyFont="1" applyFill="1" applyBorder="1" applyAlignment="1">
      <alignment vertical="center"/>
    </xf>
    <xf numFmtId="0" fontId="0" fillId="6" borderId="34" xfId="0" applyFill="1" applyBorder="1"/>
    <xf numFmtId="0" fontId="0" fillId="6" borderId="17" xfId="0" applyFill="1" applyBorder="1"/>
    <xf numFmtId="49" fontId="48" fillId="0" borderId="0" xfId="0" applyNumberFormat="1" applyFont="1" applyAlignment="1">
      <alignment vertical="center"/>
    </xf>
    <xf numFmtId="49" fontId="51" fillId="0" borderId="0" xfId="0" applyNumberFormat="1" applyFont="1" applyAlignment="1">
      <alignment vertical="center"/>
    </xf>
    <xf numFmtId="49" fontId="12" fillId="6" borderId="38" xfId="0" applyNumberFormat="1" applyFont="1" applyFill="1" applyBorder="1" applyAlignment="1">
      <alignment vertical="center"/>
    </xf>
    <xf numFmtId="49" fontId="12" fillId="6" borderId="33" xfId="0" applyNumberFormat="1" applyFont="1" applyFill="1" applyBorder="1" applyAlignment="1">
      <alignment vertical="center"/>
    </xf>
    <xf numFmtId="49" fontId="12" fillId="6" borderId="25" xfId="0" applyNumberFormat="1" applyFont="1" applyFill="1" applyBorder="1" applyAlignment="1">
      <alignment horizontal="right" vertical="center"/>
    </xf>
    <xf numFmtId="49" fontId="12" fillId="6" borderId="35" xfId="0" applyNumberFormat="1" applyFont="1" applyFill="1" applyBorder="1" applyAlignment="1">
      <alignment horizontal="center" vertical="center"/>
    </xf>
    <xf numFmtId="49" fontId="33" fillId="6" borderId="35" xfId="0" applyNumberFormat="1" applyFont="1" applyFill="1" applyBorder="1" applyAlignment="1">
      <alignment horizontal="center" vertical="center"/>
    </xf>
    <xf numFmtId="49" fontId="12" fillId="6" borderId="0" xfId="0" applyNumberFormat="1" applyFont="1" applyFill="1" applyAlignment="1">
      <alignment vertical="center"/>
    </xf>
    <xf numFmtId="49" fontId="51" fillId="6" borderId="0" xfId="0" applyNumberFormat="1" applyFont="1" applyFill="1" applyAlignment="1">
      <alignment vertical="center"/>
    </xf>
    <xf numFmtId="49" fontId="12" fillId="6" borderId="17" xfId="0" applyNumberFormat="1" applyFont="1" applyFill="1" applyBorder="1" applyAlignment="1">
      <alignment vertical="center"/>
    </xf>
    <xf numFmtId="0" fontId="12" fillId="6" borderId="38" xfId="0" applyFont="1" applyFill="1" applyBorder="1" applyAlignment="1">
      <alignment vertical="center"/>
    </xf>
    <xf numFmtId="0" fontId="0" fillId="6" borderId="25" xfId="0" applyFill="1" applyBorder="1"/>
    <xf numFmtId="49" fontId="12" fillId="0" borderId="0" xfId="0" applyNumberFormat="1" applyFont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vertical="center"/>
    </xf>
    <xf numFmtId="49" fontId="12" fillId="2" borderId="37" xfId="0" applyNumberFormat="1" applyFont="1" applyFill="1" applyBorder="1" applyAlignment="1">
      <alignment horizontal="right" vertical="center"/>
    </xf>
    <xf numFmtId="0" fontId="12" fillId="6" borderId="0" xfId="0" applyFont="1" applyFill="1" applyAlignment="1">
      <alignment vertical="center"/>
    </xf>
    <xf numFmtId="0" fontId="0" fillId="6" borderId="37" xfId="0" applyFill="1" applyBorder="1"/>
    <xf numFmtId="0" fontId="12" fillId="2" borderId="35" xfId="0" applyFont="1" applyFill="1" applyBorder="1" applyAlignment="1">
      <alignment vertical="center"/>
    </xf>
    <xf numFmtId="49" fontId="12" fillId="2" borderId="0" xfId="0" applyNumberFormat="1" applyFont="1" applyFill="1" applyAlignment="1">
      <alignment horizontal="right" vertical="center"/>
    </xf>
    <xf numFmtId="49" fontId="12" fillId="2" borderId="17" xfId="0" applyNumberFormat="1" applyFont="1" applyFill="1" applyBorder="1" applyAlignment="1">
      <alignment horizontal="right" vertical="center"/>
    </xf>
    <xf numFmtId="49" fontId="12" fillId="6" borderId="35" xfId="0" applyNumberFormat="1" applyFont="1" applyFill="1" applyBorder="1" applyAlignment="1">
      <alignment vertical="center"/>
    </xf>
    <xf numFmtId="0" fontId="48" fillId="2" borderId="35" xfId="0" applyFont="1" applyFill="1" applyBorder="1" applyAlignment="1">
      <alignment vertical="center"/>
    </xf>
    <xf numFmtId="0" fontId="48" fillId="2" borderId="0" xfId="0" applyFont="1" applyFill="1" applyAlignment="1">
      <alignment vertical="center"/>
    </xf>
    <xf numFmtId="0" fontId="48" fillId="2" borderId="17" xfId="0" applyFont="1" applyFill="1" applyBorder="1" applyAlignment="1">
      <alignment vertical="center"/>
    </xf>
    <xf numFmtId="49" fontId="12" fillId="2" borderId="35" xfId="0" applyNumberFormat="1" applyFont="1" applyFill="1" applyBorder="1" applyAlignment="1">
      <alignment vertical="center"/>
    </xf>
    <xf numFmtId="0" fontId="12" fillId="2" borderId="17" xfId="0" applyFont="1" applyFill="1" applyBorder="1" applyAlignment="1">
      <alignment horizontal="right" vertical="center"/>
    </xf>
    <xf numFmtId="49" fontId="12" fillId="2" borderId="38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0" fontId="12" fillId="2" borderId="25" xfId="0" applyFont="1" applyFill="1" applyBorder="1" applyAlignment="1">
      <alignment horizontal="right" vertical="center"/>
    </xf>
    <xf numFmtId="49" fontId="12" fillId="6" borderId="38" xfId="0" applyNumberFormat="1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vertical="center"/>
    </xf>
    <xf numFmtId="49" fontId="33" fillId="6" borderId="38" xfId="0" applyNumberFormat="1" applyFont="1" applyFill="1" applyBorder="1" applyAlignment="1">
      <alignment horizontal="center" vertical="center"/>
    </xf>
    <xf numFmtId="49" fontId="51" fillId="6" borderId="33" xfId="0" applyNumberFormat="1" applyFont="1" applyFill="1" applyBorder="1" applyAlignment="1">
      <alignment vertical="center"/>
    </xf>
    <xf numFmtId="49" fontId="12" fillId="6" borderId="25" xfId="0" applyNumberFormat="1" applyFont="1" applyFill="1" applyBorder="1" applyAlignment="1">
      <alignment vertical="center"/>
    </xf>
    <xf numFmtId="0" fontId="52" fillId="0" borderId="0" xfId="0" applyFont="1" applyAlignment="1">
      <alignment horizontal="right" vertical="center"/>
    </xf>
    <xf numFmtId="0" fontId="40" fillId="0" borderId="0" xfId="0" applyFont="1" applyAlignment="1">
      <alignment horizontal="left"/>
    </xf>
    <xf numFmtId="0" fontId="0" fillId="0" borderId="39" xfId="0" applyBorder="1"/>
    <xf numFmtId="49" fontId="19" fillId="0" borderId="39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0" fillId="0" borderId="7" xfId="0" applyBorder="1"/>
    <xf numFmtId="49" fontId="19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5" fillId="8" borderId="33" xfId="0" applyFont="1" applyFill="1" applyBorder="1" applyAlignment="1">
      <alignment horizontal="center" vertical="center"/>
    </xf>
    <xf numFmtId="0" fontId="0" fillId="0" borderId="26" xfId="0" applyBorder="1"/>
    <xf numFmtId="49" fontId="24" fillId="0" borderId="26" xfId="0" applyNumberFormat="1" applyFont="1" applyBorder="1" applyAlignment="1">
      <alignment horizontal="left"/>
    </xf>
    <xf numFmtId="49" fontId="19" fillId="0" borderId="41" xfId="0" applyNumberFormat="1" applyFont="1" applyBorder="1" applyAlignment="1">
      <alignment horizontal="center" vertical="center"/>
    </xf>
    <xf numFmtId="49" fontId="24" fillId="0" borderId="7" xfId="0" applyNumberFormat="1" applyFont="1" applyBorder="1" applyAlignment="1">
      <alignment horizontal="left"/>
    </xf>
    <xf numFmtId="49" fontId="19" fillId="0" borderId="27" xfId="0" applyNumberFormat="1" applyFont="1" applyBorder="1" applyAlignment="1">
      <alignment horizontal="center" vertical="center"/>
    </xf>
    <xf numFmtId="0" fontId="34" fillId="0" borderId="26" xfId="0" applyFont="1" applyBorder="1"/>
    <xf numFmtId="0" fontId="19" fillId="0" borderId="26" xfId="0" applyFont="1" applyBorder="1" applyAlignment="1">
      <alignment vertical="center"/>
    </xf>
    <xf numFmtId="0" fontId="34" fillId="0" borderId="39" xfId="0" applyFont="1" applyBorder="1"/>
    <xf numFmtId="0" fontId="19" fillId="0" borderId="39" xfId="0" applyFont="1" applyBorder="1" applyAlignment="1">
      <alignment vertical="center"/>
    </xf>
    <xf numFmtId="0" fontId="24" fillId="6" borderId="0" xfId="0" applyFont="1" applyFill="1" applyAlignment="1">
      <alignment horizontal="left"/>
    </xf>
    <xf numFmtId="0" fontId="0" fillId="0" borderId="8" xfId="0" applyBorder="1"/>
    <xf numFmtId="0" fontId="34" fillId="6" borderId="33" xfId="0" applyFont="1" applyFill="1" applyBorder="1" applyAlignment="1">
      <alignment horizontal="center" vertical="center" shrinkToFit="1"/>
    </xf>
    <xf numFmtId="0" fontId="34" fillId="6" borderId="0" xfId="0" applyFont="1" applyFill="1" applyAlignment="1">
      <alignment shrinkToFit="1"/>
    </xf>
    <xf numFmtId="49" fontId="12" fillId="2" borderId="19" xfId="0" applyNumberFormat="1" applyFont="1" applyFill="1" applyBorder="1" applyAlignment="1">
      <alignment horizontal="center" wrapText="1"/>
    </xf>
    <xf numFmtId="49" fontId="12" fillId="2" borderId="42" xfId="0" applyNumberFormat="1" applyFont="1" applyFill="1" applyBorder="1" applyAlignment="1">
      <alignment horizontal="center" wrapText="1"/>
    </xf>
    <xf numFmtId="0" fontId="24" fillId="0" borderId="0" xfId="0" applyFont="1" applyAlignment="1">
      <alignment horizontal="left" vertical="center"/>
    </xf>
    <xf numFmtId="0" fontId="40" fillId="0" borderId="39" xfId="0" applyFont="1" applyBorder="1" applyAlignment="1">
      <alignment horizontal="left"/>
    </xf>
    <xf numFmtId="0" fontId="0" fillId="0" borderId="43" xfId="0" applyBorder="1"/>
    <xf numFmtId="0" fontId="0" fillId="0" borderId="44" xfId="0" applyBorder="1"/>
    <xf numFmtId="0" fontId="40" fillId="0" borderId="44" xfId="0" applyFont="1" applyBorder="1" applyAlignment="1">
      <alignment horizontal="left"/>
    </xf>
    <xf numFmtId="0" fontId="0" fillId="0" borderId="36" xfId="0" applyBorder="1"/>
    <xf numFmtId="0" fontId="24" fillId="0" borderId="39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49" fontId="13" fillId="15" borderId="5" xfId="0" applyNumberFormat="1" applyFont="1" applyFill="1" applyBorder="1" applyAlignment="1">
      <alignment vertical="center"/>
    </xf>
    <xf numFmtId="49" fontId="14" fillId="15" borderId="6" xfId="0" applyNumberFormat="1" applyFont="1" applyFill="1" applyBorder="1" applyAlignment="1">
      <alignment vertical="center"/>
    </xf>
    <xf numFmtId="49" fontId="7" fillId="15" borderId="0" xfId="0" applyNumberFormat="1" applyFont="1" applyFill="1" applyAlignment="1">
      <alignment vertical="center"/>
    </xf>
    <xf numFmtId="49" fontId="15" fillId="15" borderId="0" xfId="0" applyNumberFormat="1" applyFont="1" applyFill="1" applyAlignment="1">
      <alignment horizontal="left" vertical="center"/>
    </xf>
    <xf numFmtId="49" fontId="7" fillId="15" borderId="0" xfId="0" applyNumberFormat="1" applyFont="1" applyFill="1" applyAlignment="1">
      <alignment horizontal="right" vertical="center"/>
    </xf>
    <xf numFmtId="49" fontId="55" fillId="0" borderId="7" xfId="0" applyNumberFormat="1" applyFont="1" applyBorder="1" applyAlignment="1">
      <alignment textRotation="90" wrapText="1"/>
    </xf>
    <xf numFmtId="49" fontId="0" fillId="0" borderId="7" xfId="0" applyNumberFormat="1" applyBorder="1"/>
    <xf numFmtId="49" fontId="56" fillId="0" borderId="26" xfId="0" applyNumberFormat="1" applyFont="1" applyBorder="1"/>
    <xf numFmtId="49" fontId="57" fillId="7" borderId="26" xfId="0" applyNumberFormat="1" applyFont="1" applyFill="1" applyBorder="1"/>
    <xf numFmtId="0" fontId="56" fillId="0" borderId="0" xfId="0" applyFont="1"/>
    <xf numFmtId="0" fontId="58" fillId="6" borderId="7" xfId="0" applyFont="1" applyFill="1" applyBorder="1"/>
    <xf numFmtId="49" fontId="59" fillId="0" borderId="7" xfId="0" applyNumberFormat="1" applyFont="1" applyBorder="1"/>
    <xf numFmtId="49" fontId="56" fillId="0" borderId="26" xfId="0" applyNumberFormat="1" applyFont="1" applyBorder="1" applyAlignment="1">
      <alignment horizontal="center" vertical="center"/>
    </xf>
    <xf numFmtId="49" fontId="57" fillId="0" borderId="7" xfId="0" applyNumberFormat="1" applyFont="1" applyBorder="1"/>
    <xf numFmtId="49" fontId="56" fillId="0" borderId="7" xfId="0" applyNumberFormat="1" applyFont="1" applyBorder="1"/>
    <xf numFmtId="49" fontId="56" fillId="0" borderId="7" xfId="0" applyNumberFormat="1" applyFont="1" applyBorder="1" applyAlignment="1">
      <alignment horizontal="center" vertical="center"/>
    </xf>
    <xf numFmtId="49" fontId="59" fillId="0" borderId="0" xfId="0" applyNumberFormat="1" applyFont="1"/>
    <xf numFmtId="49" fontId="57" fillId="0" borderId="7" xfId="0" applyNumberFormat="1" applyFont="1" applyBorder="1" applyAlignment="1">
      <alignment horizontal="center"/>
    </xf>
    <xf numFmtId="0" fontId="59" fillId="0" borderId="25" xfId="0" applyFont="1" applyBorder="1"/>
    <xf numFmtId="49" fontId="0" fillId="0" borderId="0" xfId="0" applyNumberFormat="1"/>
    <xf numFmtId="0" fontId="61" fillId="0" borderId="0" xfId="0" applyFont="1" applyAlignment="1">
      <alignment wrapText="1"/>
    </xf>
    <xf numFmtId="0" fontId="19" fillId="0" borderId="4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0" fillId="0" borderId="46" xfId="0" applyBorder="1"/>
    <xf numFmtId="49" fontId="19" fillId="0" borderId="46" xfId="0" applyNumberFormat="1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1" fontId="35" fillId="8" borderId="45" xfId="0" applyNumberFormat="1" applyFont="1" applyFill="1" applyBorder="1" applyAlignment="1">
      <alignment horizontal="center" vertical="center"/>
    </xf>
    <xf numFmtId="0" fontId="35" fillId="8" borderId="48" xfId="0" applyFont="1" applyFill="1" applyBorder="1" applyAlignment="1">
      <alignment horizontal="center" vertical="center"/>
    </xf>
    <xf numFmtId="1" fontId="35" fillId="8" borderId="46" xfId="0" applyNumberFormat="1" applyFont="1" applyFill="1" applyBorder="1" applyAlignment="1">
      <alignment horizontal="center" vertical="center"/>
    </xf>
    <xf numFmtId="0" fontId="35" fillId="8" borderId="49" xfId="0" applyFont="1" applyFill="1" applyBorder="1" applyAlignment="1">
      <alignment horizontal="center" vertical="center"/>
    </xf>
    <xf numFmtId="0" fontId="19" fillId="8" borderId="50" xfId="0" applyFont="1" applyFill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40" fillId="0" borderId="7" xfId="0" applyFont="1" applyBorder="1" applyAlignment="1">
      <alignment horizontal="left"/>
    </xf>
    <xf numFmtId="0" fontId="24" fillId="0" borderId="7" xfId="0" applyFont="1" applyBorder="1" applyAlignment="1">
      <alignment horizontal="left" vertical="center"/>
    </xf>
    <xf numFmtId="0" fontId="53" fillId="16" borderId="5" xfId="0" applyFont="1" applyFill="1" applyBorder="1" applyAlignment="1">
      <alignment horizontal="center" vertical="center"/>
    </xf>
    <xf numFmtId="0" fontId="53" fillId="16" borderId="30" xfId="0" applyFont="1" applyFill="1" applyBorder="1" applyAlignment="1">
      <alignment horizontal="center" vertical="center"/>
    </xf>
    <xf numFmtId="0" fontId="53" fillId="16" borderId="6" xfId="0" applyFont="1" applyFill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4" fillId="3" borderId="36" xfId="0" applyFont="1" applyFill="1" applyBorder="1" applyAlignment="1">
      <alignment horizontal="center" vertical="center" wrapText="1"/>
    </xf>
    <xf numFmtId="0" fontId="54" fillId="3" borderId="34" xfId="0" applyFont="1" applyFill="1" applyBorder="1" applyAlignment="1">
      <alignment horizontal="center" vertical="center" wrapText="1"/>
    </xf>
    <xf numFmtId="0" fontId="54" fillId="3" borderId="37" xfId="0" applyFont="1" applyFill="1" applyBorder="1" applyAlignment="1">
      <alignment horizontal="center" vertical="center" wrapText="1"/>
    </xf>
    <xf numFmtId="0" fontId="54" fillId="3" borderId="38" xfId="0" applyFont="1" applyFill="1" applyBorder="1" applyAlignment="1">
      <alignment horizontal="center" vertical="center" wrapText="1"/>
    </xf>
    <xf numFmtId="0" fontId="54" fillId="3" borderId="33" xfId="0" applyFont="1" applyFill="1" applyBorder="1" applyAlignment="1">
      <alignment horizontal="center" vertical="center" wrapText="1"/>
    </xf>
    <xf numFmtId="0" fontId="54" fillId="3" borderId="25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left" vertical="center"/>
    </xf>
    <xf numFmtId="0" fontId="0" fillId="0" borderId="7" xfId="0" applyBorder="1" applyAlignment="1">
      <alignment horizontal="right" vertical="center" shrinkToFit="1"/>
    </xf>
    <xf numFmtId="0" fontId="0" fillId="14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6" borderId="34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49" fontId="14" fillId="6" borderId="0" xfId="0" applyNumberFormat="1" applyFont="1" applyFill="1" applyAlignment="1">
      <alignment vertical="top" shrinkToFit="1"/>
    </xf>
    <xf numFmtId="14" fontId="17" fillId="6" borderId="8" xfId="0" applyNumberFormat="1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34" fillId="6" borderId="33" xfId="0" applyFont="1" applyFill="1" applyBorder="1" applyAlignment="1">
      <alignment vertical="center" shrinkToFit="1"/>
    </xf>
  </cellXfs>
  <cellStyles count="2">
    <cellStyle name="Normál" xfId="0" builtinId="0"/>
    <cellStyle name="Pénznem" xfId="1" builtinId="4"/>
  </cellStyles>
  <dxfs count="89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15</xdr:row>
      <xdr:rowOff>0</xdr:rowOff>
    </xdr:from>
    <xdr:to>
      <xdr:col>4</xdr:col>
      <xdr:colOff>1228725</xdr:colOff>
      <xdr:row>15</xdr:row>
      <xdr:rowOff>0</xdr:rowOff>
    </xdr:to>
    <xdr:sp macro="" textlink="">
      <xdr:nvSpPr>
        <xdr:cNvPr id="2" name="Tex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410200" y="3486150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1238250</xdr:colOff>
      <xdr:row>0</xdr:row>
      <xdr:rowOff>0</xdr:rowOff>
    </xdr:from>
    <xdr:to>
      <xdr:col>7</xdr:col>
      <xdr:colOff>19050</xdr:colOff>
      <xdr:row>5</xdr:row>
      <xdr:rowOff>28575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0"/>
          <a:ext cx="12763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0</xdr:rowOff>
    </xdr:from>
    <xdr:to>
      <xdr:col>12</xdr:col>
      <xdr:colOff>466725</xdr:colOff>
      <xdr:row>2</xdr:row>
      <xdr:rowOff>104775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0"/>
          <a:ext cx="600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0</xdr:row>
          <xdr:rowOff>76200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C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438150</xdr:colOff>
      <xdr:row>0</xdr:row>
      <xdr:rowOff>38100</xdr:rowOff>
    </xdr:from>
    <xdr:to>
      <xdr:col>15</xdr:col>
      <xdr:colOff>333375</xdr:colOff>
      <xdr:row>2</xdr:row>
      <xdr:rowOff>66675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38100"/>
          <a:ext cx="5048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0</xdr:rowOff>
    </xdr:from>
    <xdr:to>
      <xdr:col>12</xdr:col>
      <xdr:colOff>400050</xdr:colOff>
      <xdr:row>2</xdr:row>
      <xdr:rowOff>85725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0"/>
          <a:ext cx="581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0</xdr:row>
          <xdr:rowOff>76200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E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428625</xdr:colOff>
      <xdr:row>0</xdr:row>
      <xdr:rowOff>66675</xdr:rowOff>
    </xdr:from>
    <xdr:to>
      <xdr:col>15</xdr:col>
      <xdr:colOff>323850</xdr:colOff>
      <xdr:row>2</xdr:row>
      <xdr:rowOff>95250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66675"/>
          <a:ext cx="5048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66675</xdr:rowOff>
    </xdr:from>
    <xdr:to>
      <xdr:col>12</xdr:col>
      <xdr:colOff>514350</xdr:colOff>
      <xdr:row>2</xdr:row>
      <xdr:rowOff>95250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66675"/>
          <a:ext cx="5048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0</xdr:row>
          <xdr:rowOff>76200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16385" name="Butto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1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457200</xdr:colOff>
      <xdr:row>0</xdr:row>
      <xdr:rowOff>57150</xdr:rowOff>
    </xdr:from>
    <xdr:to>
      <xdr:col>15</xdr:col>
      <xdr:colOff>361950</xdr:colOff>
      <xdr:row>2</xdr:row>
      <xdr:rowOff>95250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57150"/>
          <a:ext cx="5143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0</xdr:rowOff>
    </xdr:from>
    <xdr:to>
      <xdr:col>12</xdr:col>
      <xdr:colOff>466725</xdr:colOff>
      <xdr:row>2</xdr:row>
      <xdr:rowOff>104775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0"/>
          <a:ext cx="600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1</xdr:row>
          <xdr:rowOff>76200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18433" name="Butto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12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428625</xdr:colOff>
      <xdr:row>0</xdr:row>
      <xdr:rowOff>66675</xdr:rowOff>
    </xdr:from>
    <xdr:to>
      <xdr:col>15</xdr:col>
      <xdr:colOff>323850</xdr:colOff>
      <xdr:row>2</xdr:row>
      <xdr:rowOff>95250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66675"/>
          <a:ext cx="5048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66675</xdr:rowOff>
    </xdr:from>
    <xdr:to>
      <xdr:col>12</xdr:col>
      <xdr:colOff>514350</xdr:colOff>
      <xdr:row>2</xdr:row>
      <xdr:rowOff>95250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66675"/>
          <a:ext cx="5048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15</xdr:row>
      <xdr:rowOff>0</xdr:rowOff>
    </xdr:from>
    <xdr:to>
      <xdr:col>4</xdr:col>
      <xdr:colOff>1228725</xdr:colOff>
      <xdr:row>15</xdr:row>
      <xdr:rowOff>0</xdr:rowOff>
    </xdr:to>
    <xdr:sp macro="" textlink="">
      <xdr:nvSpPr>
        <xdr:cNvPr id="2" name="Text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1238250</xdr:colOff>
      <xdr:row>0</xdr:row>
      <xdr:rowOff>0</xdr:rowOff>
    </xdr:from>
    <xdr:to>
      <xdr:col>7</xdr:col>
      <xdr:colOff>19050</xdr:colOff>
      <xdr:row>2</xdr:row>
      <xdr:rowOff>114300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0"/>
          <a:ext cx="12763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1</xdr:row>
          <xdr:rowOff>60960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371475</xdr:colOff>
      <xdr:row>0</xdr:row>
      <xdr:rowOff>9525</xdr:rowOff>
    </xdr:from>
    <xdr:to>
      <xdr:col>15</xdr:col>
      <xdr:colOff>0</xdr:colOff>
      <xdr:row>2</xdr:row>
      <xdr:rowOff>95250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9525"/>
          <a:ext cx="571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0</xdr:row>
          <xdr:rowOff>236220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381000</xdr:colOff>
      <xdr:row>0</xdr:row>
      <xdr:rowOff>38100</xdr:rowOff>
    </xdr:from>
    <xdr:to>
      <xdr:col>15</xdr:col>
      <xdr:colOff>0</xdr:colOff>
      <xdr:row>2</xdr:row>
      <xdr:rowOff>123825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38100"/>
          <a:ext cx="571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47625</xdr:rowOff>
    </xdr:from>
    <xdr:to>
      <xdr:col>12</xdr:col>
      <xdr:colOff>419100</xdr:colOff>
      <xdr:row>2</xdr:row>
      <xdr:rowOff>95250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47625"/>
          <a:ext cx="5334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1</xdr:row>
          <xdr:rowOff>83820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381000</xdr:colOff>
      <xdr:row>0</xdr:row>
      <xdr:rowOff>38100</xdr:rowOff>
    </xdr:from>
    <xdr:to>
      <xdr:col>15</xdr:col>
      <xdr:colOff>342900</xdr:colOff>
      <xdr:row>2</xdr:row>
      <xdr:rowOff>123825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38100"/>
          <a:ext cx="571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47625</xdr:rowOff>
    </xdr:from>
    <xdr:to>
      <xdr:col>12</xdr:col>
      <xdr:colOff>419100</xdr:colOff>
      <xdr:row>2</xdr:row>
      <xdr:rowOff>95250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47625"/>
          <a:ext cx="5334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0</xdr:row>
          <xdr:rowOff>76200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8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371475</xdr:colOff>
      <xdr:row>0</xdr:row>
      <xdr:rowOff>9525</xdr:rowOff>
    </xdr:from>
    <xdr:to>
      <xdr:col>15</xdr:col>
      <xdr:colOff>333375</xdr:colOff>
      <xdr:row>2</xdr:row>
      <xdr:rowOff>95250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9525"/>
          <a:ext cx="571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19050</xdr:rowOff>
    </xdr:from>
    <xdr:to>
      <xdr:col>12</xdr:col>
      <xdr:colOff>428625</xdr:colOff>
      <xdr:row>2</xdr:row>
      <xdr:rowOff>95250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1905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198120</xdr:colOff>
          <xdr:row>0</xdr:row>
          <xdr:rowOff>76200</xdr:rowOff>
        </xdr:from>
        <xdr:to>
          <xdr:col>14</xdr:col>
          <xdr:colOff>121920</xdr:colOff>
          <xdr:row>1</xdr:row>
          <xdr:rowOff>137160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A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457200</xdr:colOff>
      <xdr:row>0</xdr:row>
      <xdr:rowOff>57150</xdr:rowOff>
    </xdr:from>
    <xdr:to>
      <xdr:col>15</xdr:col>
      <xdr:colOff>361950</xdr:colOff>
      <xdr:row>2</xdr:row>
      <xdr:rowOff>95250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7150"/>
          <a:ext cx="5143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ka/Di&#225;kolimpia/2024-2025/Sorsol&#225;s%20&#233;s%20j&#225;t&#233;krend/Szabolcs-Szatm&#225;r-Bereg%20v&#225;rmegye%20-%20P&#225;zm&#225;ndi%20Viktor/2025%20Di&#225;kolimpia%20Szabolcs%20v&#225;rmegye%20tov&#225;bbjutottak%20&#233;s%20kij&#225;tszand&#243;%20d&#246;nt&#337;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unka/Di&#225;kolimpia/2024-2025/Sorsol&#225;s%20&#233;s%20j&#225;t&#233;krend/Szabolcs-Szatm&#225;r-Bereg%20v&#225;rmegye%20-%20P&#225;zm&#225;ndi%20Viktor/2025%20Di&#225;kolimpia%20Szabolcs%20v&#225;rmegye%20kij&#225;tszand&#243;%20t&#225;bl&#225;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alanos"/>
      <sheetName val="TOVÁBBJUTOTTAK"/>
      <sheetName val="II.kcs. U9 fiú B DÖNTŐ"/>
      <sheetName val="tábla1"/>
      <sheetName val="VII. kcs. U18 lány B"/>
      <sheetName val="tábla2"/>
      <sheetName val="VIII. kcs. U18+ fiú B"/>
      <sheetName val="tábla3"/>
      <sheetName val="2025 Diákolimpia Szabolcs várme"/>
    </sheetNames>
    <definedNames>
      <definedName name="egyeni_fotabla_sorsolasi_ranglista"/>
    </definedNames>
    <sheetDataSet>
      <sheetData sheetId="0" refreshError="1">
        <row r="6">
          <cell r="A6" t="str">
            <v>Sz-Sz-B vármegyei Diákolimpia továbbjutottak és döntők</v>
          </cell>
        </row>
        <row r="8">
          <cell r="A8" t="str">
            <v>II.kcs U9 fiú B</v>
          </cell>
          <cell r="E8" t="str">
            <v>VIII.kcs U18+ fiú B</v>
          </cell>
        </row>
        <row r="10">
          <cell r="A10">
            <v>45776</v>
          </cell>
          <cell r="C10" t="str">
            <v>Nyíregyháza</v>
          </cell>
          <cell r="D10" t="str">
            <v xml:space="preserve">  </v>
          </cell>
        </row>
        <row r="12">
          <cell r="E12" t="str">
            <v>Guti János</v>
          </cell>
        </row>
      </sheetData>
      <sheetData sheetId="1" refreshError="1"/>
      <sheetData sheetId="2" refreshError="1">
        <row r="7">
          <cell r="A7">
            <v>1</v>
          </cell>
          <cell r="B7" t="str">
            <v>Papp Zalán</v>
          </cell>
          <cell r="C7" t="str">
            <v>II.kcs U9 fiú B</v>
          </cell>
          <cell r="D7" t="str">
            <v>Nyíregyházi Arany János Gimnázium, Általános Iskola és Kollégium</v>
          </cell>
        </row>
        <row r="8">
          <cell r="A8">
            <v>2</v>
          </cell>
          <cell r="B8" t="str">
            <v>Pázmándi Viktor</v>
          </cell>
          <cell r="C8" t="str">
            <v>II.kcs U9 fiú B</v>
          </cell>
          <cell r="D8" t="str">
            <v>Szent Miklós Görögkatolikus Általános Iskola</v>
          </cell>
        </row>
        <row r="9">
          <cell r="A9">
            <v>3</v>
          </cell>
        </row>
        <row r="10">
          <cell r="A10">
            <v>4</v>
          </cell>
        </row>
        <row r="11">
          <cell r="A11">
            <v>5</v>
          </cell>
        </row>
      </sheetData>
      <sheetData sheetId="3" refreshError="1"/>
      <sheetData sheetId="4" refreshError="1">
        <row r="7">
          <cell r="A7">
            <v>1</v>
          </cell>
          <cell r="B7" t="str">
            <v>Tóth Abigél</v>
          </cell>
          <cell r="C7" t="str">
            <v>VII. kcs. U18 L B</v>
          </cell>
          <cell r="D7" t="str">
            <v>Mátészalkai Esze Tamás Gimnázium</v>
          </cell>
        </row>
        <row r="8">
          <cell r="A8">
            <v>2</v>
          </cell>
          <cell r="B8" t="str">
            <v>Jantek Viktória</v>
          </cell>
          <cell r="C8" t="str">
            <v>VII. kcs. U18 L B</v>
          </cell>
          <cell r="D8" t="str">
            <v>Nyíregyházi Krúdy Gyula Gimnázium</v>
          </cell>
        </row>
        <row r="9">
          <cell r="A9">
            <v>3</v>
          </cell>
        </row>
        <row r="10">
          <cell r="A10">
            <v>4</v>
          </cell>
        </row>
      </sheetData>
      <sheetData sheetId="5" refreshError="1"/>
      <sheetData sheetId="6" refreshError="1">
        <row r="7">
          <cell r="A7">
            <v>1</v>
          </cell>
          <cell r="B7" t="str">
            <v>Bakos Tamás</v>
          </cell>
          <cell r="C7" t="str">
            <v>VIII.kcs U18+ fiú B</v>
          </cell>
          <cell r="D7" t="str">
            <v>Fehérgyarmati Deák Ferenc Általános Iskola, Gimnázium és Kollégium</v>
          </cell>
        </row>
        <row r="8">
          <cell r="A8">
            <v>2</v>
          </cell>
          <cell r="B8" t="str">
            <v>Szabó Máté</v>
          </cell>
          <cell r="C8" t="str">
            <v>VIII.kcs U18+ fiú B</v>
          </cell>
          <cell r="D8" t="str">
            <v>Fehérgyarmati Deák Ferenc Általános Iskola, Gimnázium és Kollégium</v>
          </cell>
        </row>
        <row r="9">
          <cell r="A9">
            <v>3</v>
          </cell>
        </row>
        <row r="10">
          <cell r="A10">
            <v>4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alanos"/>
      <sheetName val="V.kcs. U14 fiú B"/>
      <sheetName val="tábla1"/>
      <sheetName val="VI. kcs. U16 fiú B"/>
      <sheetName val="tábla2 "/>
      <sheetName val="VI. kcs. U16 lány B"/>
      <sheetName val="tábla3"/>
      <sheetName val="VII. kcs U18 fiú B"/>
      <sheetName val="tábla4"/>
      <sheetName val="VII. kcs. U18 fiú A"/>
      <sheetName val="tábla5"/>
      <sheetName val="2025 Diákolimpia Szabolcs várme"/>
    </sheetNames>
    <definedNames>
      <definedName name="egyeni_fotabla_sorsolasi_ranglista"/>
    </definedNames>
    <sheetDataSet>
      <sheetData sheetId="0" refreshError="1">
        <row r="6">
          <cell r="A6" t="str">
            <v>Sz-Sz-B vármegyei Diákolimpia kijátszandó táblák</v>
          </cell>
        </row>
        <row r="8">
          <cell r="A8" t="str">
            <v>V.kcs U14 fiú B</v>
          </cell>
          <cell r="B8" t="str">
            <v>VI.kcs U16 fiú B</v>
          </cell>
          <cell r="C8" t="str">
            <v>VI.kcs U16 lány B</v>
          </cell>
          <cell r="D8" t="str">
            <v>VII.kcs U18 fiú B</v>
          </cell>
          <cell r="E8" t="str">
            <v>VII.kcs U18 fiú A</v>
          </cell>
        </row>
        <row r="10">
          <cell r="A10">
            <v>45776</v>
          </cell>
          <cell r="C10" t="str">
            <v>Nyíregyháza</v>
          </cell>
          <cell r="D10" t="str">
            <v xml:space="preserve">  </v>
          </cell>
        </row>
        <row r="12">
          <cell r="E12" t="str">
            <v>Guti János</v>
          </cell>
        </row>
      </sheetData>
      <sheetData sheetId="1" refreshError="1">
        <row r="7">
          <cell r="A7">
            <v>1</v>
          </cell>
          <cell r="B7" t="str">
            <v>Orosz</v>
          </cell>
          <cell r="C7" t="str">
            <v>Balázs</v>
          </cell>
          <cell r="D7" t="str">
            <v>Szent Imre Katolikus Gimnázium, Két Tanítási Nyelvű Általános Iskola, Kollégium, Óvoda és Alapfokú Művészeti Iskola</v>
          </cell>
        </row>
        <row r="8">
          <cell r="A8">
            <v>2</v>
          </cell>
          <cell r="B8" t="str">
            <v>Csorba</v>
          </cell>
          <cell r="C8" t="str">
            <v>Lőrinc</v>
          </cell>
          <cell r="D8" t="str">
            <v>Nyíregyházi Krúdy Gyula Gimnázium</v>
          </cell>
        </row>
        <row r="9">
          <cell r="A9">
            <v>3</v>
          </cell>
          <cell r="B9" t="str">
            <v>Somogyi</v>
          </cell>
          <cell r="C9" t="str">
            <v>István</v>
          </cell>
          <cell r="D9" t="str">
            <v>Jókai Mór Református Általános Iskola és Óvoda</v>
          </cell>
        </row>
        <row r="10">
          <cell r="A10">
            <v>4</v>
          </cell>
        </row>
        <row r="11">
          <cell r="A11">
            <v>5</v>
          </cell>
        </row>
        <row r="12">
          <cell r="A12">
            <v>6</v>
          </cell>
        </row>
        <row r="13">
          <cell r="A13">
            <v>7</v>
          </cell>
        </row>
      </sheetData>
      <sheetData sheetId="2" refreshError="1"/>
      <sheetData sheetId="3" refreshError="1">
        <row r="7">
          <cell r="A7">
            <v>1</v>
          </cell>
          <cell r="B7" t="str">
            <v>Jantek</v>
          </cell>
          <cell r="C7" t="str">
            <v>Milán</v>
          </cell>
          <cell r="D7" t="str">
            <v>Jókai Mór Református Általános Iskola és Óvoda</v>
          </cell>
        </row>
        <row r="8">
          <cell r="A8">
            <v>2</v>
          </cell>
          <cell r="B8" t="str">
            <v>Péter</v>
          </cell>
          <cell r="C8" t="str">
            <v>Levente</v>
          </cell>
          <cell r="D8" t="str">
            <v>Mátészalkai Esze Tamás Gimnázium</v>
          </cell>
        </row>
        <row r="9">
          <cell r="A9">
            <v>3</v>
          </cell>
          <cell r="B9" t="str">
            <v>Sallai</v>
          </cell>
          <cell r="C9" t="str">
            <v>András</v>
          </cell>
          <cell r="D9" t="str">
            <v>Jókai Mór Református Általános Iskola és Óvoda</v>
          </cell>
        </row>
        <row r="10">
          <cell r="A10">
            <v>4</v>
          </cell>
          <cell r="B10" t="str">
            <v>Májuk</v>
          </cell>
          <cell r="C10" t="str">
            <v>Zétény</v>
          </cell>
          <cell r="D10" t="str">
            <v>Nyíregyházi SZC Vásárhelyi Pál Technikum</v>
          </cell>
        </row>
        <row r="11">
          <cell r="A11">
            <v>5</v>
          </cell>
        </row>
        <row r="12">
          <cell r="A12">
            <v>6</v>
          </cell>
        </row>
      </sheetData>
      <sheetData sheetId="4" refreshError="1"/>
      <sheetData sheetId="5" refreshError="1">
        <row r="7">
          <cell r="A7">
            <v>1</v>
          </cell>
          <cell r="B7" t="str">
            <v>Bodnár- Gyomai</v>
          </cell>
          <cell r="C7" t="str">
            <v>Panna</v>
          </cell>
          <cell r="D7" t="str">
            <v>Nyíregyházi SZC Széchenyi István Technikum és Kollégium</v>
          </cell>
        </row>
        <row r="8">
          <cell r="A8">
            <v>2</v>
          </cell>
          <cell r="B8" t="str">
            <v>Csonka</v>
          </cell>
          <cell r="C8" t="str">
            <v>Mira</v>
          </cell>
          <cell r="D8" t="str">
            <v>Nyíregyházi Vasvári Pál Gimnázium</v>
          </cell>
        </row>
        <row r="9">
          <cell r="A9">
            <v>3</v>
          </cell>
          <cell r="B9" t="str">
            <v>Nyesti</v>
          </cell>
          <cell r="C9" t="str">
            <v>Adél Ágnes</v>
          </cell>
          <cell r="D9" t="str">
            <v>Nyíregyházi Kölcsey Ferenc Gimnázium</v>
          </cell>
        </row>
        <row r="10">
          <cell r="A10">
            <v>4</v>
          </cell>
        </row>
      </sheetData>
      <sheetData sheetId="6" refreshError="1"/>
      <sheetData sheetId="7" refreshError="1">
        <row r="7">
          <cell r="A7">
            <v>1</v>
          </cell>
          <cell r="B7" t="str">
            <v>Kun</v>
          </cell>
          <cell r="C7" t="str">
            <v>Gábor</v>
          </cell>
          <cell r="D7" t="str">
            <v>Nyíregyházi SZC Vásárhelyi Pál Technikum</v>
          </cell>
        </row>
        <row r="8">
          <cell r="A8">
            <v>2</v>
          </cell>
          <cell r="B8" t="str">
            <v>Bakos</v>
          </cell>
          <cell r="C8" t="str">
            <v>Benedek</v>
          </cell>
          <cell r="D8" t="str">
            <v>Fehérgyarmati Deák Ferenc Általános Iskola, Gimnázium és Kollégium</v>
          </cell>
        </row>
        <row r="9">
          <cell r="A9">
            <v>3</v>
          </cell>
          <cell r="B9" t="str">
            <v>Borkó</v>
          </cell>
          <cell r="C9" t="str">
            <v>Erik</v>
          </cell>
          <cell r="D9" t="str">
            <v>Kisvárdai Bessenyei György Gimnázium és Kollégium</v>
          </cell>
        </row>
        <row r="10">
          <cell r="A10">
            <v>4</v>
          </cell>
          <cell r="B10" t="str">
            <v>Mercz-Perényi</v>
          </cell>
          <cell r="C10" t="str">
            <v>Bence</v>
          </cell>
          <cell r="D10" t="str">
            <v>Szent Imre Katolikus Gimnázium, Két Tanítási Nyelvű Általános Iskola, Kollégium, Óvoda és Alapfokú Művészeti Iskola</v>
          </cell>
        </row>
        <row r="11">
          <cell r="A11">
            <v>5</v>
          </cell>
        </row>
      </sheetData>
      <sheetData sheetId="8" refreshError="1"/>
      <sheetData sheetId="9" refreshError="1">
        <row r="7">
          <cell r="A7">
            <v>1</v>
          </cell>
          <cell r="B7" t="str">
            <v>Becser</v>
          </cell>
          <cell r="C7" t="str">
            <v>Péter</v>
          </cell>
          <cell r="D7" t="str">
            <v>Nyíregyházi Kölcsey Ferenc Gimnázium</v>
          </cell>
        </row>
        <row r="8">
          <cell r="A8">
            <v>2</v>
          </cell>
          <cell r="B8" t="str">
            <v>Marinka</v>
          </cell>
          <cell r="C8" t="str">
            <v>Ákos</v>
          </cell>
          <cell r="D8" t="str">
            <v>Nyíregyházi Zrínyi Ilona Gimnázium és Kollégium</v>
          </cell>
        </row>
        <row r="9">
          <cell r="A9">
            <v>3</v>
          </cell>
          <cell r="B9" t="str">
            <v>Piros</v>
          </cell>
          <cell r="C9" t="str">
            <v>Máté László</v>
          </cell>
          <cell r="D9" t="str">
            <v>Nyíregyházi Egyetem Eötvös József Gyakorló Általános Iskola és Gimnázium</v>
          </cell>
        </row>
        <row r="10">
          <cell r="A10">
            <v>4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9.xml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1.xml"/><Relationship Id="rId4" Type="http://schemas.openxmlformats.org/officeDocument/2006/relationships/comments" Target="../comments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13.xml"/><Relationship Id="rId4" Type="http://schemas.openxmlformats.org/officeDocument/2006/relationships/comments" Target="../comments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5.xml"/><Relationship Id="rId4" Type="http://schemas.openxmlformats.org/officeDocument/2006/relationships/comments" Target="../comments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7.xml"/><Relationship Id="rId4" Type="http://schemas.openxmlformats.org/officeDocument/2006/relationships/comments" Target="../comments9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7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workbookViewId="0">
      <selection activeCell="K18" sqref="K18"/>
    </sheetView>
  </sheetViews>
  <sheetFormatPr defaultRowHeight="14.4" x14ac:dyDescent="0.3"/>
  <cols>
    <col min="1" max="4" width="19.109375" customWidth="1"/>
    <col min="5" max="5" width="19.109375" style="38" customWidth="1"/>
    <col min="257" max="261" width="19.109375" customWidth="1"/>
    <col min="513" max="517" width="19.109375" customWidth="1"/>
    <col min="769" max="773" width="19.109375" customWidth="1"/>
    <col min="1025" max="1029" width="19.109375" customWidth="1"/>
    <col min="1281" max="1285" width="19.109375" customWidth="1"/>
    <col min="1537" max="1541" width="19.109375" customWidth="1"/>
    <col min="1793" max="1797" width="19.109375" customWidth="1"/>
    <col min="2049" max="2053" width="19.109375" customWidth="1"/>
    <col min="2305" max="2309" width="19.109375" customWidth="1"/>
    <col min="2561" max="2565" width="19.109375" customWidth="1"/>
    <col min="2817" max="2821" width="19.109375" customWidth="1"/>
    <col min="3073" max="3077" width="19.109375" customWidth="1"/>
    <col min="3329" max="3333" width="19.109375" customWidth="1"/>
    <col min="3585" max="3589" width="19.109375" customWidth="1"/>
    <col min="3841" max="3845" width="19.109375" customWidth="1"/>
    <col min="4097" max="4101" width="19.109375" customWidth="1"/>
    <col min="4353" max="4357" width="19.109375" customWidth="1"/>
    <col min="4609" max="4613" width="19.109375" customWidth="1"/>
    <col min="4865" max="4869" width="19.109375" customWidth="1"/>
    <col min="5121" max="5125" width="19.109375" customWidth="1"/>
    <col min="5377" max="5381" width="19.109375" customWidth="1"/>
    <col min="5633" max="5637" width="19.109375" customWidth="1"/>
    <col min="5889" max="5893" width="19.109375" customWidth="1"/>
    <col min="6145" max="6149" width="19.109375" customWidth="1"/>
    <col min="6401" max="6405" width="19.109375" customWidth="1"/>
    <col min="6657" max="6661" width="19.109375" customWidth="1"/>
    <col min="6913" max="6917" width="19.109375" customWidth="1"/>
    <col min="7169" max="7173" width="19.109375" customWidth="1"/>
    <col min="7425" max="7429" width="19.109375" customWidth="1"/>
    <col min="7681" max="7685" width="19.109375" customWidth="1"/>
    <col min="7937" max="7941" width="19.109375" customWidth="1"/>
    <col min="8193" max="8197" width="19.109375" customWidth="1"/>
    <col min="8449" max="8453" width="19.109375" customWidth="1"/>
    <col min="8705" max="8709" width="19.109375" customWidth="1"/>
    <col min="8961" max="8965" width="19.109375" customWidth="1"/>
    <col min="9217" max="9221" width="19.109375" customWidth="1"/>
    <col min="9473" max="9477" width="19.109375" customWidth="1"/>
    <col min="9729" max="9733" width="19.109375" customWidth="1"/>
    <col min="9985" max="9989" width="19.109375" customWidth="1"/>
    <col min="10241" max="10245" width="19.109375" customWidth="1"/>
    <col min="10497" max="10501" width="19.109375" customWidth="1"/>
    <col min="10753" max="10757" width="19.109375" customWidth="1"/>
    <col min="11009" max="11013" width="19.109375" customWidth="1"/>
    <col min="11265" max="11269" width="19.109375" customWidth="1"/>
    <col min="11521" max="11525" width="19.109375" customWidth="1"/>
    <col min="11777" max="11781" width="19.109375" customWidth="1"/>
    <col min="12033" max="12037" width="19.109375" customWidth="1"/>
    <col min="12289" max="12293" width="19.109375" customWidth="1"/>
    <col min="12545" max="12549" width="19.109375" customWidth="1"/>
    <col min="12801" max="12805" width="19.109375" customWidth="1"/>
    <col min="13057" max="13061" width="19.109375" customWidth="1"/>
    <col min="13313" max="13317" width="19.109375" customWidth="1"/>
    <col min="13569" max="13573" width="19.109375" customWidth="1"/>
    <col min="13825" max="13829" width="19.109375" customWidth="1"/>
    <col min="14081" max="14085" width="19.109375" customWidth="1"/>
    <col min="14337" max="14341" width="19.109375" customWidth="1"/>
    <col min="14593" max="14597" width="19.109375" customWidth="1"/>
    <col min="14849" max="14853" width="19.109375" customWidth="1"/>
    <col min="15105" max="15109" width="19.109375" customWidth="1"/>
    <col min="15361" max="15365" width="19.109375" customWidth="1"/>
    <col min="15617" max="15621" width="19.109375" customWidth="1"/>
    <col min="15873" max="15877" width="19.109375" customWidth="1"/>
    <col min="16129" max="16133" width="19.109375" customWidth="1"/>
  </cols>
  <sheetData>
    <row r="1" spans="1:7" s="6" customFormat="1" ht="40.799999999999997" thickBot="1" x14ac:dyDescent="0.35">
      <c r="A1" s="1" t="s">
        <v>188</v>
      </c>
      <c r="B1" s="2"/>
      <c r="C1" s="2"/>
      <c r="D1" s="3"/>
      <c r="E1" s="4"/>
      <c r="F1" s="5"/>
      <c r="G1" s="5"/>
    </row>
    <row r="2" spans="1:7" s="11" customFormat="1" ht="25.2" thickBot="1" x14ac:dyDescent="0.35">
      <c r="A2" s="7" t="s">
        <v>1</v>
      </c>
      <c r="B2" s="8"/>
      <c r="C2" s="8"/>
      <c r="D2" s="8"/>
      <c r="E2" s="9"/>
      <c r="F2" s="5"/>
      <c r="G2" s="10"/>
    </row>
    <row r="3" spans="1:7" s="6" customFormat="1" ht="15" thickBot="1" x14ac:dyDescent="0.35">
      <c r="A3" s="12"/>
      <c r="B3" s="13"/>
      <c r="C3" s="13"/>
      <c r="D3" s="13"/>
      <c r="E3" s="14"/>
      <c r="F3" s="5"/>
      <c r="G3" s="5"/>
    </row>
    <row r="4" spans="1:7" s="6" customFormat="1" ht="20.25" customHeight="1" thickBot="1" x14ac:dyDescent="0.35">
      <c r="A4" s="7" t="s">
        <v>2</v>
      </c>
      <c r="B4" s="8"/>
      <c r="C4" s="8"/>
      <c r="D4" s="8"/>
      <c r="E4" s="9"/>
      <c r="F4" s="5"/>
      <c r="G4" s="5"/>
    </row>
    <row r="5" spans="1:7" s="20" customFormat="1" ht="13.2" x14ac:dyDescent="0.3">
      <c r="A5" s="15" t="s">
        <v>3</v>
      </c>
      <c r="B5" s="16"/>
      <c r="C5" s="16"/>
      <c r="D5" s="16"/>
      <c r="E5" s="17"/>
      <c r="F5" s="18"/>
      <c r="G5" s="19"/>
    </row>
    <row r="6" spans="1:7" s="6" customFormat="1" ht="24.6" x14ac:dyDescent="0.3">
      <c r="A6" s="260" t="s">
        <v>4</v>
      </c>
      <c r="B6" s="261"/>
      <c r="C6" s="262"/>
      <c r="D6" s="263"/>
      <c r="E6" s="264"/>
      <c r="F6" s="5"/>
      <c r="G6" s="5"/>
    </row>
    <row r="7" spans="1:7" s="20" customFormat="1" ht="10.199999999999999" x14ac:dyDescent="0.3">
      <c r="A7" s="26" t="s">
        <v>5</v>
      </c>
      <c r="B7" s="26" t="s">
        <v>6</v>
      </c>
      <c r="C7" s="26" t="s">
        <v>7</v>
      </c>
      <c r="D7" s="26" t="s">
        <v>8</v>
      </c>
      <c r="E7" s="26" t="s">
        <v>9</v>
      </c>
      <c r="F7" s="18"/>
      <c r="G7" s="19"/>
    </row>
    <row r="8" spans="1:7" s="6" customFormat="1" x14ac:dyDescent="0.3">
      <c r="A8" t="s">
        <v>180</v>
      </c>
      <c r="B8" t="s">
        <v>10</v>
      </c>
      <c r="C8" t="s">
        <v>11</v>
      </c>
      <c r="D8" t="s">
        <v>12</v>
      </c>
      <c r="E8" t="s">
        <v>13</v>
      </c>
      <c r="F8" s="5"/>
      <c r="G8" s="5"/>
    </row>
    <row r="9" spans="1:7" s="6" customFormat="1" x14ac:dyDescent="0.3">
      <c r="A9" s="26" t="s">
        <v>183</v>
      </c>
      <c r="B9" s="26" t="s">
        <v>184</v>
      </c>
      <c r="C9" s="26" t="s">
        <v>185</v>
      </c>
      <c r="D9" s="26" t="s">
        <v>186</v>
      </c>
      <c r="E9" s="26" t="s">
        <v>187</v>
      </c>
      <c r="F9" s="5"/>
      <c r="G9" s="5"/>
    </row>
    <row r="10" spans="1:7" s="6" customFormat="1" x14ac:dyDescent="0.3">
      <c r="A10" t="s">
        <v>14</v>
      </c>
      <c r="B10" t="s">
        <v>181</v>
      </c>
      <c r="C10" t="s">
        <v>182</v>
      </c>
      <c r="D10"/>
      <c r="F10" s="5"/>
      <c r="G10" s="5"/>
    </row>
    <row r="11" spans="1:7" x14ac:dyDescent="0.3">
      <c r="A11" s="35"/>
      <c r="B11" s="35"/>
      <c r="C11" s="35"/>
      <c r="D11" s="35"/>
      <c r="E11" s="35"/>
      <c r="F11" s="34"/>
      <c r="G11" s="34"/>
    </row>
    <row r="12" spans="1:7" s="6" customFormat="1" x14ac:dyDescent="0.3">
      <c r="A12" s="35"/>
      <c r="B12" s="35"/>
      <c r="C12" s="35"/>
      <c r="D12" s="35"/>
      <c r="E12" s="35"/>
      <c r="F12" s="5"/>
      <c r="G12" s="5"/>
    </row>
    <row r="13" spans="1:7" x14ac:dyDescent="0.3">
      <c r="A13" s="15" t="s">
        <v>15</v>
      </c>
      <c r="B13" s="16"/>
      <c r="C13" s="26" t="s">
        <v>16</v>
      </c>
      <c r="D13" s="26"/>
      <c r="E13" s="27" t="s">
        <v>17</v>
      </c>
      <c r="F13" s="34"/>
      <c r="G13" s="34"/>
    </row>
    <row r="14" spans="1:7" x14ac:dyDescent="0.3">
      <c r="A14" s="28">
        <v>45776</v>
      </c>
      <c r="B14" s="29"/>
      <c r="C14" s="30" t="s">
        <v>18</v>
      </c>
      <c r="D14" s="26" t="s">
        <v>19</v>
      </c>
      <c r="E14" s="31" t="s">
        <v>20</v>
      </c>
      <c r="F14" s="34"/>
      <c r="G14" s="34"/>
    </row>
    <row r="15" spans="1:7" x14ac:dyDescent="0.3">
      <c r="A15" s="32"/>
      <c r="B15" s="16"/>
      <c r="C15" s="33" t="s">
        <v>21</v>
      </c>
      <c r="D15" s="33" t="s">
        <v>22</v>
      </c>
      <c r="E15" s="33" t="s">
        <v>23</v>
      </c>
      <c r="F15" s="34"/>
      <c r="G15" s="34"/>
    </row>
    <row r="16" spans="1:7" x14ac:dyDescent="0.3">
      <c r="A16" s="35"/>
      <c r="B16" s="5"/>
      <c r="C16" s="36"/>
      <c r="D16" s="36" t="s">
        <v>24</v>
      </c>
      <c r="E16" s="31" t="s">
        <v>25</v>
      </c>
      <c r="F16" s="34"/>
      <c r="G16" s="34"/>
    </row>
    <row r="17" spans="1:7" x14ac:dyDescent="0.3">
      <c r="A17" s="34"/>
      <c r="B17" s="34"/>
      <c r="C17" s="34"/>
      <c r="D17" s="34"/>
      <c r="E17" s="37"/>
      <c r="F17" s="34"/>
      <c r="G17" s="34"/>
    </row>
    <row r="18" spans="1:7" x14ac:dyDescent="0.3">
      <c r="A18" s="34"/>
      <c r="B18" s="34"/>
      <c r="C18" s="34"/>
      <c r="D18" s="34"/>
      <c r="E18" s="37"/>
      <c r="F18" s="34"/>
      <c r="G18" s="34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A1:AK41"/>
  <sheetViews>
    <sheetView topLeftCell="A7" workbookViewId="0">
      <selection activeCell="K7" sqref="K7"/>
    </sheetView>
  </sheetViews>
  <sheetFormatPr defaultRowHeight="14.4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  <col min="257" max="257" width="5.44140625" customWidth="1"/>
    <col min="258" max="258" width="4.44140625" customWidth="1"/>
    <col min="259" max="259" width="8.33203125" customWidth="1"/>
    <col min="260" max="260" width="7.109375" customWidth="1"/>
    <col min="261" max="261" width="9.33203125" customWidth="1"/>
    <col min="262" max="262" width="7.109375" customWidth="1"/>
    <col min="263" max="263" width="9.33203125" customWidth="1"/>
    <col min="264" max="264" width="7.109375" customWidth="1"/>
    <col min="265" max="265" width="9.33203125" customWidth="1"/>
    <col min="266" max="266" width="7.88671875" customWidth="1"/>
    <col min="267" max="268" width="8.5546875" customWidth="1"/>
    <col min="269" max="269" width="7.88671875" customWidth="1"/>
    <col min="271" max="272" width="4.44140625" customWidth="1"/>
    <col min="273" max="273" width="12.109375" customWidth="1"/>
    <col min="274" max="274" width="7.88671875" customWidth="1"/>
    <col min="275" max="275" width="7.44140625" customWidth="1"/>
    <col min="281" max="293" width="0" hidden="1" customWidth="1"/>
    <col min="513" max="513" width="5.44140625" customWidth="1"/>
    <col min="514" max="514" width="4.44140625" customWidth="1"/>
    <col min="515" max="515" width="8.33203125" customWidth="1"/>
    <col min="516" max="516" width="7.109375" customWidth="1"/>
    <col min="517" max="517" width="9.33203125" customWidth="1"/>
    <col min="518" max="518" width="7.109375" customWidth="1"/>
    <col min="519" max="519" width="9.33203125" customWidth="1"/>
    <col min="520" max="520" width="7.109375" customWidth="1"/>
    <col min="521" max="521" width="9.33203125" customWidth="1"/>
    <col min="522" max="522" width="7.88671875" customWidth="1"/>
    <col min="523" max="524" width="8.5546875" customWidth="1"/>
    <col min="525" max="525" width="7.88671875" customWidth="1"/>
    <col min="527" max="528" width="4.44140625" customWidth="1"/>
    <col min="529" max="529" width="12.109375" customWidth="1"/>
    <col min="530" max="530" width="7.88671875" customWidth="1"/>
    <col min="531" max="531" width="7.44140625" customWidth="1"/>
    <col min="537" max="549" width="0" hidden="1" customWidth="1"/>
    <col min="769" max="769" width="5.44140625" customWidth="1"/>
    <col min="770" max="770" width="4.44140625" customWidth="1"/>
    <col min="771" max="771" width="8.33203125" customWidth="1"/>
    <col min="772" max="772" width="7.109375" customWidth="1"/>
    <col min="773" max="773" width="9.33203125" customWidth="1"/>
    <col min="774" max="774" width="7.109375" customWidth="1"/>
    <col min="775" max="775" width="9.33203125" customWidth="1"/>
    <col min="776" max="776" width="7.109375" customWidth="1"/>
    <col min="777" max="777" width="9.33203125" customWidth="1"/>
    <col min="778" max="778" width="7.88671875" customWidth="1"/>
    <col min="779" max="780" width="8.5546875" customWidth="1"/>
    <col min="781" max="781" width="7.88671875" customWidth="1"/>
    <col min="783" max="784" width="4.44140625" customWidth="1"/>
    <col min="785" max="785" width="12.109375" customWidth="1"/>
    <col min="786" max="786" width="7.88671875" customWidth="1"/>
    <col min="787" max="787" width="7.44140625" customWidth="1"/>
    <col min="793" max="805" width="0" hidden="1" customWidth="1"/>
    <col min="1025" max="1025" width="5.44140625" customWidth="1"/>
    <col min="1026" max="1026" width="4.44140625" customWidth="1"/>
    <col min="1027" max="1027" width="8.33203125" customWidth="1"/>
    <col min="1028" max="1028" width="7.109375" customWidth="1"/>
    <col min="1029" max="1029" width="9.33203125" customWidth="1"/>
    <col min="1030" max="1030" width="7.109375" customWidth="1"/>
    <col min="1031" max="1031" width="9.33203125" customWidth="1"/>
    <col min="1032" max="1032" width="7.109375" customWidth="1"/>
    <col min="1033" max="1033" width="9.33203125" customWidth="1"/>
    <col min="1034" max="1034" width="7.88671875" customWidth="1"/>
    <col min="1035" max="1036" width="8.5546875" customWidth="1"/>
    <col min="1037" max="1037" width="7.88671875" customWidth="1"/>
    <col min="1039" max="1040" width="4.44140625" customWidth="1"/>
    <col min="1041" max="1041" width="12.109375" customWidth="1"/>
    <col min="1042" max="1042" width="7.88671875" customWidth="1"/>
    <col min="1043" max="1043" width="7.44140625" customWidth="1"/>
    <col min="1049" max="1061" width="0" hidden="1" customWidth="1"/>
    <col min="1281" max="1281" width="5.44140625" customWidth="1"/>
    <col min="1282" max="1282" width="4.44140625" customWidth="1"/>
    <col min="1283" max="1283" width="8.33203125" customWidth="1"/>
    <col min="1284" max="1284" width="7.109375" customWidth="1"/>
    <col min="1285" max="1285" width="9.33203125" customWidth="1"/>
    <col min="1286" max="1286" width="7.109375" customWidth="1"/>
    <col min="1287" max="1287" width="9.33203125" customWidth="1"/>
    <col min="1288" max="1288" width="7.109375" customWidth="1"/>
    <col min="1289" max="1289" width="9.33203125" customWidth="1"/>
    <col min="1290" max="1290" width="7.88671875" customWidth="1"/>
    <col min="1291" max="1292" width="8.5546875" customWidth="1"/>
    <col min="1293" max="1293" width="7.88671875" customWidth="1"/>
    <col min="1295" max="1296" width="4.44140625" customWidth="1"/>
    <col min="1297" max="1297" width="12.109375" customWidth="1"/>
    <col min="1298" max="1298" width="7.88671875" customWidth="1"/>
    <col min="1299" max="1299" width="7.44140625" customWidth="1"/>
    <col min="1305" max="1317" width="0" hidden="1" customWidth="1"/>
    <col min="1537" max="1537" width="5.44140625" customWidth="1"/>
    <col min="1538" max="1538" width="4.44140625" customWidth="1"/>
    <col min="1539" max="1539" width="8.33203125" customWidth="1"/>
    <col min="1540" max="1540" width="7.109375" customWidth="1"/>
    <col min="1541" max="1541" width="9.33203125" customWidth="1"/>
    <col min="1542" max="1542" width="7.109375" customWidth="1"/>
    <col min="1543" max="1543" width="9.33203125" customWidth="1"/>
    <col min="1544" max="1544" width="7.109375" customWidth="1"/>
    <col min="1545" max="1545" width="9.33203125" customWidth="1"/>
    <col min="1546" max="1546" width="7.88671875" customWidth="1"/>
    <col min="1547" max="1548" width="8.5546875" customWidth="1"/>
    <col min="1549" max="1549" width="7.88671875" customWidth="1"/>
    <col min="1551" max="1552" width="4.44140625" customWidth="1"/>
    <col min="1553" max="1553" width="12.109375" customWidth="1"/>
    <col min="1554" max="1554" width="7.88671875" customWidth="1"/>
    <col min="1555" max="1555" width="7.44140625" customWidth="1"/>
    <col min="1561" max="1573" width="0" hidden="1" customWidth="1"/>
    <col min="1793" max="1793" width="5.44140625" customWidth="1"/>
    <col min="1794" max="1794" width="4.44140625" customWidth="1"/>
    <col min="1795" max="1795" width="8.33203125" customWidth="1"/>
    <col min="1796" max="1796" width="7.109375" customWidth="1"/>
    <col min="1797" max="1797" width="9.33203125" customWidth="1"/>
    <col min="1798" max="1798" width="7.109375" customWidth="1"/>
    <col min="1799" max="1799" width="9.33203125" customWidth="1"/>
    <col min="1800" max="1800" width="7.109375" customWidth="1"/>
    <col min="1801" max="1801" width="9.33203125" customWidth="1"/>
    <col min="1802" max="1802" width="7.88671875" customWidth="1"/>
    <col min="1803" max="1804" width="8.5546875" customWidth="1"/>
    <col min="1805" max="1805" width="7.88671875" customWidth="1"/>
    <col min="1807" max="1808" width="4.44140625" customWidth="1"/>
    <col min="1809" max="1809" width="12.109375" customWidth="1"/>
    <col min="1810" max="1810" width="7.88671875" customWidth="1"/>
    <col min="1811" max="1811" width="7.44140625" customWidth="1"/>
    <col min="1817" max="1829" width="0" hidden="1" customWidth="1"/>
    <col min="2049" max="2049" width="5.44140625" customWidth="1"/>
    <col min="2050" max="2050" width="4.44140625" customWidth="1"/>
    <col min="2051" max="2051" width="8.33203125" customWidth="1"/>
    <col min="2052" max="2052" width="7.109375" customWidth="1"/>
    <col min="2053" max="2053" width="9.33203125" customWidth="1"/>
    <col min="2054" max="2054" width="7.109375" customWidth="1"/>
    <col min="2055" max="2055" width="9.33203125" customWidth="1"/>
    <col min="2056" max="2056" width="7.109375" customWidth="1"/>
    <col min="2057" max="2057" width="9.33203125" customWidth="1"/>
    <col min="2058" max="2058" width="7.88671875" customWidth="1"/>
    <col min="2059" max="2060" width="8.5546875" customWidth="1"/>
    <col min="2061" max="2061" width="7.88671875" customWidth="1"/>
    <col min="2063" max="2064" width="4.44140625" customWidth="1"/>
    <col min="2065" max="2065" width="12.109375" customWidth="1"/>
    <col min="2066" max="2066" width="7.88671875" customWidth="1"/>
    <col min="2067" max="2067" width="7.44140625" customWidth="1"/>
    <col min="2073" max="2085" width="0" hidden="1" customWidth="1"/>
    <col min="2305" max="2305" width="5.44140625" customWidth="1"/>
    <col min="2306" max="2306" width="4.44140625" customWidth="1"/>
    <col min="2307" max="2307" width="8.33203125" customWidth="1"/>
    <col min="2308" max="2308" width="7.109375" customWidth="1"/>
    <col min="2309" max="2309" width="9.33203125" customWidth="1"/>
    <col min="2310" max="2310" width="7.109375" customWidth="1"/>
    <col min="2311" max="2311" width="9.33203125" customWidth="1"/>
    <col min="2312" max="2312" width="7.109375" customWidth="1"/>
    <col min="2313" max="2313" width="9.33203125" customWidth="1"/>
    <col min="2314" max="2314" width="7.88671875" customWidth="1"/>
    <col min="2315" max="2316" width="8.5546875" customWidth="1"/>
    <col min="2317" max="2317" width="7.88671875" customWidth="1"/>
    <col min="2319" max="2320" width="4.44140625" customWidth="1"/>
    <col min="2321" max="2321" width="12.109375" customWidth="1"/>
    <col min="2322" max="2322" width="7.88671875" customWidth="1"/>
    <col min="2323" max="2323" width="7.44140625" customWidth="1"/>
    <col min="2329" max="2341" width="0" hidden="1" customWidth="1"/>
    <col min="2561" max="2561" width="5.44140625" customWidth="1"/>
    <col min="2562" max="2562" width="4.44140625" customWidth="1"/>
    <col min="2563" max="2563" width="8.33203125" customWidth="1"/>
    <col min="2564" max="2564" width="7.109375" customWidth="1"/>
    <col min="2565" max="2565" width="9.33203125" customWidth="1"/>
    <col min="2566" max="2566" width="7.109375" customWidth="1"/>
    <col min="2567" max="2567" width="9.33203125" customWidth="1"/>
    <col min="2568" max="2568" width="7.109375" customWidth="1"/>
    <col min="2569" max="2569" width="9.33203125" customWidth="1"/>
    <col min="2570" max="2570" width="7.88671875" customWidth="1"/>
    <col min="2571" max="2572" width="8.5546875" customWidth="1"/>
    <col min="2573" max="2573" width="7.88671875" customWidth="1"/>
    <col min="2575" max="2576" width="4.44140625" customWidth="1"/>
    <col min="2577" max="2577" width="12.109375" customWidth="1"/>
    <col min="2578" max="2578" width="7.88671875" customWidth="1"/>
    <col min="2579" max="2579" width="7.44140625" customWidth="1"/>
    <col min="2585" max="2597" width="0" hidden="1" customWidth="1"/>
    <col min="2817" max="2817" width="5.44140625" customWidth="1"/>
    <col min="2818" max="2818" width="4.44140625" customWidth="1"/>
    <col min="2819" max="2819" width="8.33203125" customWidth="1"/>
    <col min="2820" max="2820" width="7.109375" customWidth="1"/>
    <col min="2821" max="2821" width="9.33203125" customWidth="1"/>
    <col min="2822" max="2822" width="7.109375" customWidth="1"/>
    <col min="2823" max="2823" width="9.33203125" customWidth="1"/>
    <col min="2824" max="2824" width="7.109375" customWidth="1"/>
    <col min="2825" max="2825" width="9.33203125" customWidth="1"/>
    <col min="2826" max="2826" width="7.88671875" customWidth="1"/>
    <col min="2827" max="2828" width="8.5546875" customWidth="1"/>
    <col min="2829" max="2829" width="7.88671875" customWidth="1"/>
    <col min="2831" max="2832" width="4.44140625" customWidth="1"/>
    <col min="2833" max="2833" width="12.109375" customWidth="1"/>
    <col min="2834" max="2834" width="7.88671875" customWidth="1"/>
    <col min="2835" max="2835" width="7.44140625" customWidth="1"/>
    <col min="2841" max="2853" width="0" hidden="1" customWidth="1"/>
    <col min="3073" max="3073" width="5.44140625" customWidth="1"/>
    <col min="3074" max="3074" width="4.44140625" customWidth="1"/>
    <col min="3075" max="3075" width="8.33203125" customWidth="1"/>
    <col min="3076" max="3076" width="7.109375" customWidth="1"/>
    <col min="3077" max="3077" width="9.33203125" customWidth="1"/>
    <col min="3078" max="3078" width="7.109375" customWidth="1"/>
    <col min="3079" max="3079" width="9.33203125" customWidth="1"/>
    <col min="3080" max="3080" width="7.109375" customWidth="1"/>
    <col min="3081" max="3081" width="9.33203125" customWidth="1"/>
    <col min="3082" max="3082" width="7.88671875" customWidth="1"/>
    <col min="3083" max="3084" width="8.5546875" customWidth="1"/>
    <col min="3085" max="3085" width="7.88671875" customWidth="1"/>
    <col min="3087" max="3088" width="4.44140625" customWidth="1"/>
    <col min="3089" max="3089" width="12.109375" customWidth="1"/>
    <col min="3090" max="3090" width="7.88671875" customWidth="1"/>
    <col min="3091" max="3091" width="7.44140625" customWidth="1"/>
    <col min="3097" max="3109" width="0" hidden="1" customWidth="1"/>
    <col min="3329" max="3329" width="5.44140625" customWidth="1"/>
    <col min="3330" max="3330" width="4.44140625" customWidth="1"/>
    <col min="3331" max="3331" width="8.33203125" customWidth="1"/>
    <col min="3332" max="3332" width="7.109375" customWidth="1"/>
    <col min="3333" max="3333" width="9.33203125" customWidth="1"/>
    <col min="3334" max="3334" width="7.109375" customWidth="1"/>
    <col min="3335" max="3335" width="9.33203125" customWidth="1"/>
    <col min="3336" max="3336" width="7.109375" customWidth="1"/>
    <col min="3337" max="3337" width="9.33203125" customWidth="1"/>
    <col min="3338" max="3338" width="7.88671875" customWidth="1"/>
    <col min="3339" max="3340" width="8.5546875" customWidth="1"/>
    <col min="3341" max="3341" width="7.88671875" customWidth="1"/>
    <col min="3343" max="3344" width="4.44140625" customWidth="1"/>
    <col min="3345" max="3345" width="12.109375" customWidth="1"/>
    <col min="3346" max="3346" width="7.88671875" customWidth="1"/>
    <col min="3347" max="3347" width="7.44140625" customWidth="1"/>
    <col min="3353" max="3365" width="0" hidden="1" customWidth="1"/>
    <col min="3585" max="3585" width="5.44140625" customWidth="1"/>
    <col min="3586" max="3586" width="4.44140625" customWidth="1"/>
    <col min="3587" max="3587" width="8.33203125" customWidth="1"/>
    <col min="3588" max="3588" width="7.109375" customWidth="1"/>
    <col min="3589" max="3589" width="9.33203125" customWidth="1"/>
    <col min="3590" max="3590" width="7.109375" customWidth="1"/>
    <col min="3591" max="3591" width="9.33203125" customWidth="1"/>
    <col min="3592" max="3592" width="7.109375" customWidth="1"/>
    <col min="3593" max="3593" width="9.33203125" customWidth="1"/>
    <col min="3594" max="3594" width="7.88671875" customWidth="1"/>
    <col min="3595" max="3596" width="8.5546875" customWidth="1"/>
    <col min="3597" max="3597" width="7.88671875" customWidth="1"/>
    <col min="3599" max="3600" width="4.44140625" customWidth="1"/>
    <col min="3601" max="3601" width="12.109375" customWidth="1"/>
    <col min="3602" max="3602" width="7.88671875" customWidth="1"/>
    <col min="3603" max="3603" width="7.44140625" customWidth="1"/>
    <col min="3609" max="3621" width="0" hidden="1" customWidth="1"/>
    <col min="3841" max="3841" width="5.44140625" customWidth="1"/>
    <col min="3842" max="3842" width="4.44140625" customWidth="1"/>
    <col min="3843" max="3843" width="8.33203125" customWidth="1"/>
    <col min="3844" max="3844" width="7.109375" customWidth="1"/>
    <col min="3845" max="3845" width="9.33203125" customWidth="1"/>
    <col min="3846" max="3846" width="7.109375" customWidth="1"/>
    <col min="3847" max="3847" width="9.33203125" customWidth="1"/>
    <col min="3848" max="3848" width="7.109375" customWidth="1"/>
    <col min="3849" max="3849" width="9.33203125" customWidth="1"/>
    <col min="3850" max="3850" width="7.88671875" customWidth="1"/>
    <col min="3851" max="3852" width="8.5546875" customWidth="1"/>
    <col min="3853" max="3853" width="7.88671875" customWidth="1"/>
    <col min="3855" max="3856" width="4.44140625" customWidth="1"/>
    <col min="3857" max="3857" width="12.109375" customWidth="1"/>
    <col min="3858" max="3858" width="7.88671875" customWidth="1"/>
    <col min="3859" max="3859" width="7.44140625" customWidth="1"/>
    <col min="3865" max="3877" width="0" hidden="1" customWidth="1"/>
    <col min="4097" max="4097" width="5.44140625" customWidth="1"/>
    <col min="4098" max="4098" width="4.44140625" customWidth="1"/>
    <col min="4099" max="4099" width="8.33203125" customWidth="1"/>
    <col min="4100" max="4100" width="7.109375" customWidth="1"/>
    <col min="4101" max="4101" width="9.33203125" customWidth="1"/>
    <col min="4102" max="4102" width="7.109375" customWidth="1"/>
    <col min="4103" max="4103" width="9.33203125" customWidth="1"/>
    <col min="4104" max="4104" width="7.109375" customWidth="1"/>
    <col min="4105" max="4105" width="9.33203125" customWidth="1"/>
    <col min="4106" max="4106" width="7.88671875" customWidth="1"/>
    <col min="4107" max="4108" width="8.5546875" customWidth="1"/>
    <col min="4109" max="4109" width="7.88671875" customWidth="1"/>
    <col min="4111" max="4112" width="4.44140625" customWidth="1"/>
    <col min="4113" max="4113" width="12.109375" customWidth="1"/>
    <col min="4114" max="4114" width="7.88671875" customWidth="1"/>
    <col min="4115" max="4115" width="7.44140625" customWidth="1"/>
    <col min="4121" max="4133" width="0" hidden="1" customWidth="1"/>
    <col min="4353" max="4353" width="5.44140625" customWidth="1"/>
    <col min="4354" max="4354" width="4.44140625" customWidth="1"/>
    <col min="4355" max="4355" width="8.33203125" customWidth="1"/>
    <col min="4356" max="4356" width="7.109375" customWidth="1"/>
    <col min="4357" max="4357" width="9.33203125" customWidth="1"/>
    <col min="4358" max="4358" width="7.109375" customWidth="1"/>
    <col min="4359" max="4359" width="9.33203125" customWidth="1"/>
    <col min="4360" max="4360" width="7.109375" customWidth="1"/>
    <col min="4361" max="4361" width="9.33203125" customWidth="1"/>
    <col min="4362" max="4362" width="7.88671875" customWidth="1"/>
    <col min="4363" max="4364" width="8.5546875" customWidth="1"/>
    <col min="4365" max="4365" width="7.88671875" customWidth="1"/>
    <col min="4367" max="4368" width="4.44140625" customWidth="1"/>
    <col min="4369" max="4369" width="12.109375" customWidth="1"/>
    <col min="4370" max="4370" width="7.88671875" customWidth="1"/>
    <col min="4371" max="4371" width="7.44140625" customWidth="1"/>
    <col min="4377" max="4389" width="0" hidden="1" customWidth="1"/>
    <col min="4609" max="4609" width="5.44140625" customWidth="1"/>
    <col min="4610" max="4610" width="4.44140625" customWidth="1"/>
    <col min="4611" max="4611" width="8.33203125" customWidth="1"/>
    <col min="4612" max="4612" width="7.109375" customWidth="1"/>
    <col min="4613" max="4613" width="9.33203125" customWidth="1"/>
    <col min="4614" max="4614" width="7.109375" customWidth="1"/>
    <col min="4615" max="4615" width="9.33203125" customWidth="1"/>
    <col min="4616" max="4616" width="7.109375" customWidth="1"/>
    <col min="4617" max="4617" width="9.33203125" customWidth="1"/>
    <col min="4618" max="4618" width="7.88671875" customWidth="1"/>
    <col min="4619" max="4620" width="8.5546875" customWidth="1"/>
    <col min="4621" max="4621" width="7.88671875" customWidth="1"/>
    <col min="4623" max="4624" width="4.44140625" customWidth="1"/>
    <col min="4625" max="4625" width="12.109375" customWidth="1"/>
    <col min="4626" max="4626" width="7.88671875" customWidth="1"/>
    <col min="4627" max="4627" width="7.44140625" customWidth="1"/>
    <col min="4633" max="4645" width="0" hidden="1" customWidth="1"/>
    <col min="4865" max="4865" width="5.44140625" customWidth="1"/>
    <col min="4866" max="4866" width="4.44140625" customWidth="1"/>
    <col min="4867" max="4867" width="8.33203125" customWidth="1"/>
    <col min="4868" max="4868" width="7.109375" customWidth="1"/>
    <col min="4869" max="4869" width="9.33203125" customWidth="1"/>
    <col min="4870" max="4870" width="7.109375" customWidth="1"/>
    <col min="4871" max="4871" width="9.33203125" customWidth="1"/>
    <col min="4872" max="4872" width="7.109375" customWidth="1"/>
    <col min="4873" max="4873" width="9.33203125" customWidth="1"/>
    <col min="4874" max="4874" width="7.88671875" customWidth="1"/>
    <col min="4875" max="4876" width="8.5546875" customWidth="1"/>
    <col min="4877" max="4877" width="7.88671875" customWidth="1"/>
    <col min="4879" max="4880" width="4.44140625" customWidth="1"/>
    <col min="4881" max="4881" width="12.109375" customWidth="1"/>
    <col min="4882" max="4882" width="7.88671875" customWidth="1"/>
    <col min="4883" max="4883" width="7.44140625" customWidth="1"/>
    <col min="4889" max="4901" width="0" hidden="1" customWidth="1"/>
    <col min="5121" max="5121" width="5.44140625" customWidth="1"/>
    <col min="5122" max="5122" width="4.44140625" customWidth="1"/>
    <col min="5123" max="5123" width="8.33203125" customWidth="1"/>
    <col min="5124" max="5124" width="7.109375" customWidth="1"/>
    <col min="5125" max="5125" width="9.33203125" customWidth="1"/>
    <col min="5126" max="5126" width="7.109375" customWidth="1"/>
    <col min="5127" max="5127" width="9.33203125" customWidth="1"/>
    <col min="5128" max="5128" width="7.109375" customWidth="1"/>
    <col min="5129" max="5129" width="9.33203125" customWidth="1"/>
    <col min="5130" max="5130" width="7.88671875" customWidth="1"/>
    <col min="5131" max="5132" width="8.5546875" customWidth="1"/>
    <col min="5133" max="5133" width="7.88671875" customWidth="1"/>
    <col min="5135" max="5136" width="4.44140625" customWidth="1"/>
    <col min="5137" max="5137" width="12.109375" customWidth="1"/>
    <col min="5138" max="5138" width="7.88671875" customWidth="1"/>
    <col min="5139" max="5139" width="7.44140625" customWidth="1"/>
    <col min="5145" max="5157" width="0" hidden="1" customWidth="1"/>
    <col min="5377" max="5377" width="5.44140625" customWidth="1"/>
    <col min="5378" max="5378" width="4.44140625" customWidth="1"/>
    <col min="5379" max="5379" width="8.33203125" customWidth="1"/>
    <col min="5380" max="5380" width="7.109375" customWidth="1"/>
    <col min="5381" max="5381" width="9.33203125" customWidth="1"/>
    <col min="5382" max="5382" width="7.109375" customWidth="1"/>
    <col min="5383" max="5383" width="9.33203125" customWidth="1"/>
    <col min="5384" max="5384" width="7.109375" customWidth="1"/>
    <col min="5385" max="5385" width="9.33203125" customWidth="1"/>
    <col min="5386" max="5386" width="7.88671875" customWidth="1"/>
    <col min="5387" max="5388" width="8.5546875" customWidth="1"/>
    <col min="5389" max="5389" width="7.88671875" customWidth="1"/>
    <col min="5391" max="5392" width="4.44140625" customWidth="1"/>
    <col min="5393" max="5393" width="12.109375" customWidth="1"/>
    <col min="5394" max="5394" width="7.88671875" customWidth="1"/>
    <col min="5395" max="5395" width="7.44140625" customWidth="1"/>
    <col min="5401" max="5413" width="0" hidden="1" customWidth="1"/>
    <col min="5633" max="5633" width="5.44140625" customWidth="1"/>
    <col min="5634" max="5634" width="4.44140625" customWidth="1"/>
    <col min="5635" max="5635" width="8.33203125" customWidth="1"/>
    <col min="5636" max="5636" width="7.109375" customWidth="1"/>
    <col min="5637" max="5637" width="9.33203125" customWidth="1"/>
    <col min="5638" max="5638" width="7.109375" customWidth="1"/>
    <col min="5639" max="5639" width="9.33203125" customWidth="1"/>
    <col min="5640" max="5640" width="7.109375" customWidth="1"/>
    <col min="5641" max="5641" width="9.33203125" customWidth="1"/>
    <col min="5642" max="5642" width="7.88671875" customWidth="1"/>
    <col min="5643" max="5644" width="8.5546875" customWidth="1"/>
    <col min="5645" max="5645" width="7.88671875" customWidth="1"/>
    <col min="5647" max="5648" width="4.44140625" customWidth="1"/>
    <col min="5649" max="5649" width="12.109375" customWidth="1"/>
    <col min="5650" max="5650" width="7.88671875" customWidth="1"/>
    <col min="5651" max="5651" width="7.44140625" customWidth="1"/>
    <col min="5657" max="5669" width="0" hidden="1" customWidth="1"/>
    <col min="5889" max="5889" width="5.44140625" customWidth="1"/>
    <col min="5890" max="5890" width="4.44140625" customWidth="1"/>
    <col min="5891" max="5891" width="8.33203125" customWidth="1"/>
    <col min="5892" max="5892" width="7.109375" customWidth="1"/>
    <col min="5893" max="5893" width="9.33203125" customWidth="1"/>
    <col min="5894" max="5894" width="7.109375" customWidth="1"/>
    <col min="5895" max="5895" width="9.33203125" customWidth="1"/>
    <col min="5896" max="5896" width="7.109375" customWidth="1"/>
    <col min="5897" max="5897" width="9.33203125" customWidth="1"/>
    <col min="5898" max="5898" width="7.88671875" customWidth="1"/>
    <col min="5899" max="5900" width="8.5546875" customWidth="1"/>
    <col min="5901" max="5901" width="7.88671875" customWidth="1"/>
    <col min="5903" max="5904" width="4.44140625" customWidth="1"/>
    <col min="5905" max="5905" width="12.109375" customWidth="1"/>
    <col min="5906" max="5906" width="7.88671875" customWidth="1"/>
    <col min="5907" max="5907" width="7.44140625" customWidth="1"/>
    <col min="5913" max="5925" width="0" hidden="1" customWidth="1"/>
    <col min="6145" max="6145" width="5.44140625" customWidth="1"/>
    <col min="6146" max="6146" width="4.44140625" customWidth="1"/>
    <col min="6147" max="6147" width="8.33203125" customWidth="1"/>
    <col min="6148" max="6148" width="7.109375" customWidth="1"/>
    <col min="6149" max="6149" width="9.33203125" customWidth="1"/>
    <col min="6150" max="6150" width="7.109375" customWidth="1"/>
    <col min="6151" max="6151" width="9.33203125" customWidth="1"/>
    <col min="6152" max="6152" width="7.109375" customWidth="1"/>
    <col min="6153" max="6153" width="9.33203125" customWidth="1"/>
    <col min="6154" max="6154" width="7.88671875" customWidth="1"/>
    <col min="6155" max="6156" width="8.5546875" customWidth="1"/>
    <col min="6157" max="6157" width="7.88671875" customWidth="1"/>
    <col min="6159" max="6160" width="4.44140625" customWidth="1"/>
    <col min="6161" max="6161" width="12.109375" customWidth="1"/>
    <col min="6162" max="6162" width="7.88671875" customWidth="1"/>
    <col min="6163" max="6163" width="7.44140625" customWidth="1"/>
    <col min="6169" max="6181" width="0" hidden="1" customWidth="1"/>
    <col min="6401" max="6401" width="5.44140625" customWidth="1"/>
    <col min="6402" max="6402" width="4.44140625" customWidth="1"/>
    <col min="6403" max="6403" width="8.33203125" customWidth="1"/>
    <col min="6404" max="6404" width="7.109375" customWidth="1"/>
    <col min="6405" max="6405" width="9.33203125" customWidth="1"/>
    <col min="6406" max="6406" width="7.109375" customWidth="1"/>
    <col min="6407" max="6407" width="9.33203125" customWidth="1"/>
    <col min="6408" max="6408" width="7.109375" customWidth="1"/>
    <col min="6409" max="6409" width="9.33203125" customWidth="1"/>
    <col min="6410" max="6410" width="7.88671875" customWidth="1"/>
    <col min="6411" max="6412" width="8.5546875" customWidth="1"/>
    <col min="6413" max="6413" width="7.88671875" customWidth="1"/>
    <col min="6415" max="6416" width="4.44140625" customWidth="1"/>
    <col min="6417" max="6417" width="12.109375" customWidth="1"/>
    <col min="6418" max="6418" width="7.88671875" customWidth="1"/>
    <col min="6419" max="6419" width="7.44140625" customWidth="1"/>
    <col min="6425" max="6437" width="0" hidden="1" customWidth="1"/>
    <col min="6657" max="6657" width="5.44140625" customWidth="1"/>
    <col min="6658" max="6658" width="4.44140625" customWidth="1"/>
    <col min="6659" max="6659" width="8.33203125" customWidth="1"/>
    <col min="6660" max="6660" width="7.109375" customWidth="1"/>
    <col min="6661" max="6661" width="9.33203125" customWidth="1"/>
    <col min="6662" max="6662" width="7.109375" customWidth="1"/>
    <col min="6663" max="6663" width="9.33203125" customWidth="1"/>
    <col min="6664" max="6664" width="7.109375" customWidth="1"/>
    <col min="6665" max="6665" width="9.33203125" customWidth="1"/>
    <col min="6666" max="6666" width="7.88671875" customWidth="1"/>
    <col min="6667" max="6668" width="8.5546875" customWidth="1"/>
    <col min="6669" max="6669" width="7.88671875" customWidth="1"/>
    <col min="6671" max="6672" width="4.44140625" customWidth="1"/>
    <col min="6673" max="6673" width="12.109375" customWidth="1"/>
    <col min="6674" max="6674" width="7.88671875" customWidth="1"/>
    <col min="6675" max="6675" width="7.44140625" customWidth="1"/>
    <col min="6681" max="6693" width="0" hidden="1" customWidth="1"/>
    <col min="6913" max="6913" width="5.44140625" customWidth="1"/>
    <col min="6914" max="6914" width="4.44140625" customWidth="1"/>
    <col min="6915" max="6915" width="8.33203125" customWidth="1"/>
    <col min="6916" max="6916" width="7.109375" customWidth="1"/>
    <col min="6917" max="6917" width="9.33203125" customWidth="1"/>
    <col min="6918" max="6918" width="7.109375" customWidth="1"/>
    <col min="6919" max="6919" width="9.33203125" customWidth="1"/>
    <col min="6920" max="6920" width="7.109375" customWidth="1"/>
    <col min="6921" max="6921" width="9.33203125" customWidth="1"/>
    <col min="6922" max="6922" width="7.88671875" customWidth="1"/>
    <col min="6923" max="6924" width="8.5546875" customWidth="1"/>
    <col min="6925" max="6925" width="7.88671875" customWidth="1"/>
    <col min="6927" max="6928" width="4.44140625" customWidth="1"/>
    <col min="6929" max="6929" width="12.109375" customWidth="1"/>
    <col min="6930" max="6930" width="7.88671875" customWidth="1"/>
    <col min="6931" max="6931" width="7.44140625" customWidth="1"/>
    <col min="6937" max="6949" width="0" hidden="1" customWidth="1"/>
    <col min="7169" max="7169" width="5.44140625" customWidth="1"/>
    <col min="7170" max="7170" width="4.44140625" customWidth="1"/>
    <col min="7171" max="7171" width="8.33203125" customWidth="1"/>
    <col min="7172" max="7172" width="7.109375" customWidth="1"/>
    <col min="7173" max="7173" width="9.33203125" customWidth="1"/>
    <col min="7174" max="7174" width="7.109375" customWidth="1"/>
    <col min="7175" max="7175" width="9.33203125" customWidth="1"/>
    <col min="7176" max="7176" width="7.109375" customWidth="1"/>
    <col min="7177" max="7177" width="9.33203125" customWidth="1"/>
    <col min="7178" max="7178" width="7.88671875" customWidth="1"/>
    <col min="7179" max="7180" width="8.5546875" customWidth="1"/>
    <col min="7181" max="7181" width="7.88671875" customWidth="1"/>
    <col min="7183" max="7184" width="4.44140625" customWidth="1"/>
    <col min="7185" max="7185" width="12.109375" customWidth="1"/>
    <col min="7186" max="7186" width="7.88671875" customWidth="1"/>
    <col min="7187" max="7187" width="7.44140625" customWidth="1"/>
    <col min="7193" max="7205" width="0" hidden="1" customWidth="1"/>
    <col min="7425" max="7425" width="5.44140625" customWidth="1"/>
    <col min="7426" max="7426" width="4.44140625" customWidth="1"/>
    <col min="7427" max="7427" width="8.33203125" customWidth="1"/>
    <col min="7428" max="7428" width="7.109375" customWidth="1"/>
    <col min="7429" max="7429" width="9.33203125" customWidth="1"/>
    <col min="7430" max="7430" width="7.109375" customWidth="1"/>
    <col min="7431" max="7431" width="9.33203125" customWidth="1"/>
    <col min="7432" max="7432" width="7.109375" customWidth="1"/>
    <col min="7433" max="7433" width="9.33203125" customWidth="1"/>
    <col min="7434" max="7434" width="7.88671875" customWidth="1"/>
    <col min="7435" max="7436" width="8.5546875" customWidth="1"/>
    <col min="7437" max="7437" width="7.88671875" customWidth="1"/>
    <col min="7439" max="7440" width="4.44140625" customWidth="1"/>
    <col min="7441" max="7441" width="12.109375" customWidth="1"/>
    <col min="7442" max="7442" width="7.88671875" customWidth="1"/>
    <col min="7443" max="7443" width="7.44140625" customWidth="1"/>
    <col min="7449" max="7461" width="0" hidden="1" customWidth="1"/>
    <col min="7681" max="7681" width="5.44140625" customWidth="1"/>
    <col min="7682" max="7682" width="4.44140625" customWidth="1"/>
    <col min="7683" max="7683" width="8.33203125" customWidth="1"/>
    <col min="7684" max="7684" width="7.109375" customWidth="1"/>
    <col min="7685" max="7685" width="9.33203125" customWidth="1"/>
    <col min="7686" max="7686" width="7.109375" customWidth="1"/>
    <col min="7687" max="7687" width="9.33203125" customWidth="1"/>
    <col min="7688" max="7688" width="7.109375" customWidth="1"/>
    <col min="7689" max="7689" width="9.33203125" customWidth="1"/>
    <col min="7690" max="7690" width="7.88671875" customWidth="1"/>
    <col min="7691" max="7692" width="8.5546875" customWidth="1"/>
    <col min="7693" max="7693" width="7.88671875" customWidth="1"/>
    <col min="7695" max="7696" width="4.44140625" customWidth="1"/>
    <col min="7697" max="7697" width="12.109375" customWidth="1"/>
    <col min="7698" max="7698" width="7.88671875" customWidth="1"/>
    <col min="7699" max="7699" width="7.44140625" customWidth="1"/>
    <col min="7705" max="7717" width="0" hidden="1" customWidth="1"/>
    <col min="7937" max="7937" width="5.44140625" customWidth="1"/>
    <col min="7938" max="7938" width="4.44140625" customWidth="1"/>
    <col min="7939" max="7939" width="8.33203125" customWidth="1"/>
    <col min="7940" max="7940" width="7.109375" customWidth="1"/>
    <col min="7941" max="7941" width="9.33203125" customWidth="1"/>
    <col min="7942" max="7942" width="7.109375" customWidth="1"/>
    <col min="7943" max="7943" width="9.33203125" customWidth="1"/>
    <col min="7944" max="7944" width="7.109375" customWidth="1"/>
    <col min="7945" max="7945" width="9.33203125" customWidth="1"/>
    <col min="7946" max="7946" width="7.88671875" customWidth="1"/>
    <col min="7947" max="7948" width="8.5546875" customWidth="1"/>
    <col min="7949" max="7949" width="7.88671875" customWidth="1"/>
    <col min="7951" max="7952" width="4.44140625" customWidth="1"/>
    <col min="7953" max="7953" width="12.109375" customWidth="1"/>
    <col min="7954" max="7954" width="7.88671875" customWidth="1"/>
    <col min="7955" max="7955" width="7.44140625" customWidth="1"/>
    <col min="7961" max="7973" width="0" hidden="1" customWidth="1"/>
    <col min="8193" max="8193" width="5.44140625" customWidth="1"/>
    <col min="8194" max="8194" width="4.44140625" customWidth="1"/>
    <col min="8195" max="8195" width="8.33203125" customWidth="1"/>
    <col min="8196" max="8196" width="7.109375" customWidth="1"/>
    <col min="8197" max="8197" width="9.33203125" customWidth="1"/>
    <col min="8198" max="8198" width="7.109375" customWidth="1"/>
    <col min="8199" max="8199" width="9.33203125" customWidth="1"/>
    <col min="8200" max="8200" width="7.109375" customWidth="1"/>
    <col min="8201" max="8201" width="9.33203125" customWidth="1"/>
    <col min="8202" max="8202" width="7.88671875" customWidth="1"/>
    <col min="8203" max="8204" width="8.5546875" customWidth="1"/>
    <col min="8205" max="8205" width="7.88671875" customWidth="1"/>
    <col min="8207" max="8208" width="4.44140625" customWidth="1"/>
    <col min="8209" max="8209" width="12.109375" customWidth="1"/>
    <col min="8210" max="8210" width="7.88671875" customWidth="1"/>
    <col min="8211" max="8211" width="7.44140625" customWidth="1"/>
    <col min="8217" max="8229" width="0" hidden="1" customWidth="1"/>
    <col min="8449" max="8449" width="5.44140625" customWidth="1"/>
    <col min="8450" max="8450" width="4.44140625" customWidth="1"/>
    <col min="8451" max="8451" width="8.33203125" customWidth="1"/>
    <col min="8452" max="8452" width="7.109375" customWidth="1"/>
    <col min="8453" max="8453" width="9.33203125" customWidth="1"/>
    <col min="8454" max="8454" width="7.109375" customWidth="1"/>
    <col min="8455" max="8455" width="9.33203125" customWidth="1"/>
    <col min="8456" max="8456" width="7.109375" customWidth="1"/>
    <col min="8457" max="8457" width="9.33203125" customWidth="1"/>
    <col min="8458" max="8458" width="7.88671875" customWidth="1"/>
    <col min="8459" max="8460" width="8.5546875" customWidth="1"/>
    <col min="8461" max="8461" width="7.88671875" customWidth="1"/>
    <col min="8463" max="8464" width="4.44140625" customWidth="1"/>
    <col min="8465" max="8465" width="12.109375" customWidth="1"/>
    <col min="8466" max="8466" width="7.88671875" customWidth="1"/>
    <col min="8467" max="8467" width="7.44140625" customWidth="1"/>
    <col min="8473" max="8485" width="0" hidden="1" customWidth="1"/>
    <col min="8705" max="8705" width="5.44140625" customWidth="1"/>
    <col min="8706" max="8706" width="4.44140625" customWidth="1"/>
    <col min="8707" max="8707" width="8.33203125" customWidth="1"/>
    <col min="8708" max="8708" width="7.109375" customWidth="1"/>
    <col min="8709" max="8709" width="9.33203125" customWidth="1"/>
    <col min="8710" max="8710" width="7.109375" customWidth="1"/>
    <col min="8711" max="8711" width="9.33203125" customWidth="1"/>
    <col min="8712" max="8712" width="7.109375" customWidth="1"/>
    <col min="8713" max="8713" width="9.33203125" customWidth="1"/>
    <col min="8714" max="8714" width="7.88671875" customWidth="1"/>
    <col min="8715" max="8716" width="8.5546875" customWidth="1"/>
    <col min="8717" max="8717" width="7.88671875" customWidth="1"/>
    <col min="8719" max="8720" width="4.44140625" customWidth="1"/>
    <col min="8721" max="8721" width="12.109375" customWidth="1"/>
    <col min="8722" max="8722" width="7.88671875" customWidth="1"/>
    <col min="8723" max="8723" width="7.44140625" customWidth="1"/>
    <col min="8729" max="8741" width="0" hidden="1" customWidth="1"/>
    <col min="8961" max="8961" width="5.44140625" customWidth="1"/>
    <col min="8962" max="8962" width="4.44140625" customWidth="1"/>
    <col min="8963" max="8963" width="8.33203125" customWidth="1"/>
    <col min="8964" max="8964" width="7.109375" customWidth="1"/>
    <col min="8965" max="8965" width="9.33203125" customWidth="1"/>
    <col min="8966" max="8966" width="7.109375" customWidth="1"/>
    <col min="8967" max="8967" width="9.33203125" customWidth="1"/>
    <col min="8968" max="8968" width="7.109375" customWidth="1"/>
    <col min="8969" max="8969" width="9.33203125" customWidth="1"/>
    <col min="8970" max="8970" width="7.88671875" customWidth="1"/>
    <col min="8971" max="8972" width="8.5546875" customWidth="1"/>
    <col min="8973" max="8973" width="7.88671875" customWidth="1"/>
    <col min="8975" max="8976" width="4.44140625" customWidth="1"/>
    <col min="8977" max="8977" width="12.109375" customWidth="1"/>
    <col min="8978" max="8978" width="7.88671875" customWidth="1"/>
    <col min="8979" max="8979" width="7.44140625" customWidth="1"/>
    <col min="8985" max="8997" width="0" hidden="1" customWidth="1"/>
    <col min="9217" max="9217" width="5.44140625" customWidth="1"/>
    <col min="9218" max="9218" width="4.44140625" customWidth="1"/>
    <col min="9219" max="9219" width="8.33203125" customWidth="1"/>
    <col min="9220" max="9220" width="7.109375" customWidth="1"/>
    <col min="9221" max="9221" width="9.33203125" customWidth="1"/>
    <col min="9222" max="9222" width="7.109375" customWidth="1"/>
    <col min="9223" max="9223" width="9.33203125" customWidth="1"/>
    <col min="9224" max="9224" width="7.109375" customWidth="1"/>
    <col min="9225" max="9225" width="9.33203125" customWidth="1"/>
    <col min="9226" max="9226" width="7.88671875" customWidth="1"/>
    <col min="9227" max="9228" width="8.5546875" customWidth="1"/>
    <col min="9229" max="9229" width="7.88671875" customWidth="1"/>
    <col min="9231" max="9232" width="4.44140625" customWidth="1"/>
    <col min="9233" max="9233" width="12.109375" customWidth="1"/>
    <col min="9234" max="9234" width="7.88671875" customWidth="1"/>
    <col min="9235" max="9235" width="7.44140625" customWidth="1"/>
    <col min="9241" max="9253" width="0" hidden="1" customWidth="1"/>
    <col min="9473" max="9473" width="5.44140625" customWidth="1"/>
    <col min="9474" max="9474" width="4.44140625" customWidth="1"/>
    <col min="9475" max="9475" width="8.33203125" customWidth="1"/>
    <col min="9476" max="9476" width="7.109375" customWidth="1"/>
    <col min="9477" max="9477" width="9.33203125" customWidth="1"/>
    <col min="9478" max="9478" width="7.109375" customWidth="1"/>
    <col min="9479" max="9479" width="9.33203125" customWidth="1"/>
    <col min="9480" max="9480" width="7.109375" customWidth="1"/>
    <col min="9481" max="9481" width="9.33203125" customWidth="1"/>
    <col min="9482" max="9482" width="7.88671875" customWidth="1"/>
    <col min="9483" max="9484" width="8.5546875" customWidth="1"/>
    <col min="9485" max="9485" width="7.88671875" customWidth="1"/>
    <col min="9487" max="9488" width="4.44140625" customWidth="1"/>
    <col min="9489" max="9489" width="12.109375" customWidth="1"/>
    <col min="9490" max="9490" width="7.88671875" customWidth="1"/>
    <col min="9491" max="9491" width="7.44140625" customWidth="1"/>
    <col min="9497" max="9509" width="0" hidden="1" customWidth="1"/>
    <col min="9729" max="9729" width="5.44140625" customWidth="1"/>
    <col min="9730" max="9730" width="4.44140625" customWidth="1"/>
    <col min="9731" max="9731" width="8.33203125" customWidth="1"/>
    <col min="9732" max="9732" width="7.109375" customWidth="1"/>
    <col min="9733" max="9733" width="9.33203125" customWidth="1"/>
    <col min="9734" max="9734" width="7.109375" customWidth="1"/>
    <col min="9735" max="9735" width="9.33203125" customWidth="1"/>
    <col min="9736" max="9736" width="7.109375" customWidth="1"/>
    <col min="9737" max="9737" width="9.33203125" customWidth="1"/>
    <col min="9738" max="9738" width="7.88671875" customWidth="1"/>
    <col min="9739" max="9740" width="8.5546875" customWidth="1"/>
    <col min="9741" max="9741" width="7.88671875" customWidth="1"/>
    <col min="9743" max="9744" width="4.44140625" customWidth="1"/>
    <col min="9745" max="9745" width="12.109375" customWidth="1"/>
    <col min="9746" max="9746" width="7.88671875" customWidth="1"/>
    <col min="9747" max="9747" width="7.44140625" customWidth="1"/>
    <col min="9753" max="9765" width="0" hidden="1" customWidth="1"/>
    <col min="9985" max="9985" width="5.44140625" customWidth="1"/>
    <col min="9986" max="9986" width="4.44140625" customWidth="1"/>
    <col min="9987" max="9987" width="8.33203125" customWidth="1"/>
    <col min="9988" max="9988" width="7.109375" customWidth="1"/>
    <col min="9989" max="9989" width="9.33203125" customWidth="1"/>
    <col min="9990" max="9990" width="7.109375" customWidth="1"/>
    <col min="9991" max="9991" width="9.33203125" customWidth="1"/>
    <col min="9992" max="9992" width="7.109375" customWidth="1"/>
    <col min="9993" max="9993" width="9.33203125" customWidth="1"/>
    <col min="9994" max="9994" width="7.88671875" customWidth="1"/>
    <col min="9995" max="9996" width="8.5546875" customWidth="1"/>
    <col min="9997" max="9997" width="7.88671875" customWidth="1"/>
    <col min="9999" max="10000" width="4.44140625" customWidth="1"/>
    <col min="10001" max="10001" width="12.109375" customWidth="1"/>
    <col min="10002" max="10002" width="7.88671875" customWidth="1"/>
    <col min="10003" max="10003" width="7.44140625" customWidth="1"/>
    <col min="10009" max="10021" width="0" hidden="1" customWidth="1"/>
    <col min="10241" max="10241" width="5.44140625" customWidth="1"/>
    <col min="10242" max="10242" width="4.44140625" customWidth="1"/>
    <col min="10243" max="10243" width="8.33203125" customWidth="1"/>
    <col min="10244" max="10244" width="7.109375" customWidth="1"/>
    <col min="10245" max="10245" width="9.33203125" customWidth="1"/>
    <col min="10246" max="10246" width="7.109375" customWidth="1"/>
    <col min="10247" max="10247" width="9.33203125" customWidth="1"/>
    <col min="10248" max="10248" width="7.109375" customWidth="1"/>
    <col min="10249" max="10249" width="9.33203125" customWidth="1"/>
    <col min="10250" max="10250" width="7.88671875" customWidth="1"/>
    <col min="10251" max="10252" width="8.5546875" customWidth="1"/>
    <col min="10253" max="10253" width="7.88671875" customWidth="1"/>
    <col min="10255" max="10256" width="4.44140625" customWidth="1"/>
    <col min="10257" max="10257" width="12.109375" customWidth="1"/>
    <col min="10258" max="10258" width="7.88671875" customWidth="1"/>
    <col min="10259" max="10259" width="7.44140625" customWidth="1"/>
    <col min="10265" max="10277" width="0" hidden="1" customWidth="1"/>
    <col min="10497" max="10497" width="5.44140625" customWidth="1"/>
    <col min="10498" max="10498" width="4.44140625" customWidth="1"/>
    <col min="10499" max="10499" width="8.33203125" customWidth="1"/>
    <col min="10500" max="10500" width="7.109375" customWidth="1"/>
    <col min="10501" max="10501" width="9.33203125" customWidth="1"/>
    <col min="10502" max="10502" width="7.109375" customWidth="1"/>
    <col min="10503" max="10503" width="9.33203125" customWidth="1"/>
    <col min="10504" max="10504" width="7.109375" customWidth="1"/>
    <col min="10505" max="10505" width="9.33203125" customWidth="1"/>
    <col min="10506" max="10506" width="7.88671875" customWidth="1"/>
    <col min="10507" max="10508" width="8.5546875" customWidth="1"/>
    <col min="10509" max="10509" width="7.88671875" customWidth="1"/>
    <col min="10511" max="10512" width="4.44140625" customWidth="1"/>
    <col min="10513" max="10513" width="12.109375" customWidth="1"/>
    <col min="10514" max="10514" width="7.88671875" customWidth="1"/>
    <col min="10515" max="10515" width="7.44140625" customWidth="1"/>
    <col min="10521" max="10533" width="0" hidden="1" customWidth="1"/>
    <col min="10753" max="10753" width="5.44140625" customWidth="1"/>
    <col min="10754" max="10754" width="4.44140625" customWidth="1"/>
    <col min="10755" max="10755" width="8.33203125" customWidth="1"/>
    <col min="10756" max="10756" width="7.109375" customWidth="1"/>
    <col min="10757" max="10757" width="9.33203125" customWidth="1"/>
    <col min="10758" max="10758" width="7.109375" customWidth="1"/>
    <col min="10759" max="10759" width="9.33203125" customWidth="1"/>
    <col min="10760" max="10760" width="7.109375" customWidth="1"/>
    <col min="10761" max="10761" width="9.33203125" customWidth="1"/>
    <col min="10762" max="10762" width="7.88671875" customWidth="1"/>
    <col min="10763" max="10764" width="8.5546875" customWidth="1"/>
    <col min="10765" max="10765" width="7.88671875" customWidth="1"/>
    <col min="10767" max="10768" width="4.44140625" customWidth="1"/>
    <col min="10769" max="10769" width="12.109375" customWidth="1"/>
    <col min="10770" max="10770" width="7.88671875" customWidth="1"/>
    <col min="10771" max="10771" width="7.44140625" customWidth="1"/>
    <col min="10777" max="10789" width="0" hidden="1" customWidth="1"/>
    <col min="11009" max="11009" width="5.44140625" customWidth="1"/>
    <col min="11010" max="11010" width="4.44140625" customWidth="1"/>
    <col min="11011" max="11011" width="8.33203125" customWidth="1"/>
    <col min="11012" max="11012" width="7.109375" customWidth="1"/>
    <col min="11013" max="11013" width="9.33203125" customWidth="1"/>
    <col min="11014" max="11014" width="7.109375" customWidth="1"/>
    <col min="11015" max="11015" width="9.33203125" customWidth="1"/>
    <col min="11016" max="11016" width="7.109375" customWidth="1"/>
    <col min="11017" max="11017" width="9.33203125" customWidth="1"/>
    <col min="11018" max="11018" width="7.88671875" customWidth="1"/>
    <col min="11019" max="11020" width="8.5546875" customWidth="1"/>
    <col min="11021" max="11021" width="7.88671875" customWidth="1"/>
    <col min="11023" max="11024" width="4.44140625" customWidth="1"/>
    <col min="11025" max="11025" width="12.109375" customWidth="1"/>
    <col min="11026" max="11026" width="7.88671875" customWidth="1"/>
    <col min="11027" max="11027" width="7.44140625" customWidth="1"/>
    <col min="11033" max="11045" width="0" hidden="1" customWidth="1"/>
    <col min="11265" max="11265" width="5.44140625" customWidth="1"/>
    <col min="11266" max="11266" width="4.44140625" customWidth="1"/>
    <col min="11267" max="11267" width="8.33203125" customWidth="1"/>
    <col min="11268" max="11268" width="7.109375" customWidth="1"/>
    <col min="11269" max="11269" width="9.33203125" customWidth="1"/>
    <col min="11270" max="11270" width="7.109375" customWidth="1"/>
    <col min="11271" max="11271" width="9.33203125" customWidth="1"/>
    <col min="11272" max="11272" width="7.109375" customWidth="1"/>
    <col min="11273" max="11273" width="9.33203125" customWidth="1"/>
    <col min="11274" max="11274" width="7.88671875" customWidth="1"/>
    <col min="11275" max="11276" width="8.5546875" customWidth="1"/>
    <col min="11277" max="11277" width="7.88671875" customWidth="1"/>
    <col min="11279" max="11280" width="4.44140625" customWidth="1"/>
    <col min="11281" max="11281" width="12.109375" customWidth="1"/>
    <col min="11282" max="11282" width="7.88671875" customWidth="1"/>
    <col min="11283" max="11283" width="7.44140625" customWidth="1"/>
    <col min="11289" max="11301" width="0" hidden="1" customWidth="1"/>
    <col min="11521" max="11521" width="5.44140625" customWidth="1"/>
    <col min="11522" max="11522" width="4.44140625" customWidth="1"/>
    <col min="11523" max="11523" width="8.33203125" customWidth="1"/>
    <col min="11524" max="11524" width="7.109375" customWidth="1"/>
    <col min="11525" max="11525" width="9.33203125" customWidth="1"/>
    <col min="11526" max="11526" width="7.109375" customWidth="1"/>
    <col min="11527" max="11527" width="9.33203125" customWidth="1"/>
    <col min="11528" max="11528" width="7.109375" customWidth="1"/>
    <col min="11529" max="11529" width="9.33203125" customWidth="1"/>
    <col min="11530" max="11530" width="7.88671875" customWidth="1"/>
    <col min="11531" max="11532" width="8.5546875" customWidth="1"/>
    <col min="11533" max="11533" width="7.88671875" customWidth="1"/>
    <col min="11535" max="11536" width="4.44140625" customWidth="1"/>
    <col min="11537" max="11537" width="12.109375" customWidth="1"/>
    <col min="11538" max="11538" width="7.88671875" customWidth="1"/>
    <col min="11539" max="11539" width="7.44140625" customWidth="1"/>
    <col min="11545" max="11557" width="0" hidden="1" customWidth="1"/>
    <col min="11777" max="11777" width="5.44140625" customWidth="1"/>
    <col min="11778" max="11778" width="4.44140625" customWidth="1"/>
    <col min="11779" max="11779" width="8.33203125" customWidth="1"/>
    <col min="11780" max="11780" width="7.109375" customWidth="1"/>
    <col min="11781" max="11781" width="9.33203125" customWidth="1"/>
    <col min="11782" max="11782" width="7.109375" customWidth="1"/>
    <col min="11783" max="11783" width="9.33203125" customWidth="1"/>
    <col min="11784" max="11784" width="7.109375" customWidth="1"/>
    <col min="11785" max="11785" width="9.33203125" customWidth="1"/>
    <col min="11786" max="11786" width="7.88671875" customWidth="1"/>
    <col min="11787" max="11788" width="8.5546875" customWidth="1"/>
    <col min="11789" max="11789" width="7.88671875" customWidth="1"/>
    <col min="11791" max="11792" width="4.44140625" customWidth="1"/>
    <col min="11793" max="11793" width="12.109375" customWidth="1"/>
    <col min="11794" max="11794" width="7.88671875" customWidth="1"/>
    <col min="11795" max="11795" width="7.44140625" customWidth="1"/>
    <col min="11801" max="11813" width="0" hidden="1" customWidth="1"/>
    <col min="12033" max="12033" width="5.44140625" customWidth="1"/>
    <col min="12034" max="12034" width="4.44140625" customWidth="1"/>
    <col min="12035" max="12035" width="8.33203125" customWidth="1"/>
    <col min="12036" max="12036" width="7.109375" customWidth="1"/>
    <col min="12037" max="12037" width="9.33203125" customWidth="1"/>
    <col min="12038" max="12038" width="7.109375" customWidth="1"/>
    <col min="12039" max="12039" width="9.33203125" customWidth="1"/>
    <col min="12040" max="12040" width="7.109375" customWidth="1"/>
    <col min="12041" max="12041" width="9.33203125" customWidth="1"/>
    <col min="12042" max="12042" width="7.88671875" customWidth="1"/>
    <col min="12043" max="12044" width="8.5546875" customWidth="1"/>
    <col min="12045" max="12045" width="7.88671875" customWidth="1"/>
    <col min="12047" max="12048" width="4.44140625" customWidth="1"/>
    <col min="12049" max="12049" width="12.109375" customWidth="1"/>
    <col min="12050" max="12050" width="7.88671875" customWidth="1"/>
    <col min="12051" max="12051" width="7.44140625" customWidth="1"/>
    <col min="12057" max="12069" width="0" hidden="1" customWidth="1"/>
    <col min="12289" max="12289" width="5.44140625" customWidth="1"/>
    <col min="12290" max="12290" width="4.44140625" customWidth="1"/>
    <col min="12291" max="12291" width="8.33203125" customWidth="1"/>
    <col min="12292" max="12292" width="7.109375" customWidth="1"/>
    <col min="12293" max="12293" width="9.33203125" customWidth="1"/>
    <col min="12294" max="12294" width="7.109375" customWidth="1"/>
    <col min="12295" max="12295" width="9.33203125" customWidth="1"/>
    <col min="12296" max="12296" width="7.109375" customWidth="1"/>
    <col min="12297" max="12297" width="9.33203125" customWidth="1"/>
    <col min="12298" max="12298" width="7.88671875" customWidth="1"/>
    <col min="12299" max="12300" width="8.5546875" customWidth="1"/>
    <col min="12301" max="12301" width="7.88671875" customWidth="1"/>
    <col min="12303" max="12304" width="4.44140625" customWidth="1"/>
    <col min="12305" max="12305" width="12.109375" customWidth="1"/>
    <col min="12306" max="12306" width="7.88671875" customWidth="1"/>
    <col min="12307" max="12307" width="7.44140625" customWidth="1"/>
    <col min="12313" max="12325" width="0" hidden="1" customWidth="1"/>
    <col min="12545" max="12545" width="5.44140625" customWidth="1"/>
    <col min="12546" max="12546" width="4.44140625" customWidth="1"/>
    <col min="12547" max="12547" width="8.33203125" customWidth="1"/>
    <col min="12548" max="12548" width="7.109375" customWidth="1"/>
    <col min="12549" max="12549" width="9.33203125" customWidth="1"/>
    <col min="12550" max="12550" width="7.109375" customWidth="1"/>
    <col min="12551" max="12551" width="9.33203125" customWidth="1"/>
    <col min="12552" max="12552" width="7.109375" customWidth="1"/>
    <col min="12553" max="12553" width="9.33203125" customWidth="1"/>
    <col min="12554" max="12554" width="7.88671875" customWidth="1"/>
    <col min="12555" max="12556" width="8.5546875" customWidth="1"/>
    <col min="12557" max="12557" width="7.88671875" customWidth="1"/>
    <col min="12559" max="12560" width="4.44140625" customWidth="1"/>
    <col min="12561" max="12561" width="12.109375" customWidth="1"/>
    <col min="12562" max="12562" width="7.88671875" customWidth="1"/>
    <col min="12563" max="12563" width="7.44140625" customWidth="1"/>
    <col min="12569" max="12581" width="0" hidden="1" customWidth="1"/>
    <col min="12801" max="12801" width="5.44140625" customWidth="1"/>
    <col min="12802" max="12802" width="4.44140625" customWidth="1"/>
    <col min="12803" max="12803" width="8.33203125" customWidth="1"/>
    <col min="12804" max="12804" width="7.109375" customWidth="1"/>
    <col min="12805" max="12805" width="9.33203125" customWidth="1"/>
    <col min="12806" max="12806" width="7.109375" customWidth="1"/>
    <col min="12807" max="12807" width="9.33203125" customWidth="1"/>
    <col min="12808" max="12808" width="7.109375" customWidth="1"/>
    <col min="12809" max="12809" width="9.33203125" customWidth="1"/>
    <col min="12810" max="12810" width="7.88671875" customWidth="1"/>
    <col min="12811" max="12812" width="8.5546875" customWidth="1"/>
    <col min="12813" max="12813" width="7.88671875" customWidth="1"/>
    <col min="12815" max="12816" width="4.44140625" customWidth="1"/>
    <col min="12817" max="12817" width="12.109375" customWidth="1"/>
    <col min="12818" max="12818" width="7.88671875" customWidth="1"/>
    <col min="12819" max="12819" width="7.44140625" customWidth="1"/>
    <col min="12825" max="12837" width="0" hidden="1" customWidth="1"/>
    <col min="13057" max="13057" width="5.44140625" customWidth="1"/>
    <col min="13058" max="13058" width="4.44140625" customWidth="1"/>
    <col min="13059" max="13059" width="8.33203125" customWidth="1"/>
    <col min="13060" max="13060" width="7.109375" customWidth="1"/>
    <col min="13061" max="13061" width="9.33203125" customWidth="1"/>
    <col min="13062" max="13062" width="7.109375" customWidth="1"/>
    <col min="13063" max="13063" width="9.33203125" customWidth="1"/>
    <col min="13064" max="13064" width="7.109375" customWidth="1"/>
    <col min="13065" max="13065" width="9.33203125" customWidth="1"/>
    <col min="13066" max="13066" width="7.88671875" customWidth="1"/>
    <col min="13067" max="13068" width="8.5546875" customWidth="1"/>
    <col min="13069" max="13069" width="7.88671875" customWidth="1"/>
    <col min="13071" max="13072" width="4.44140625" customWidth="1"/>
    <col min="13073" max="13073" width="12.109375" customWidth="1"/>
    <col min="13074" max="13074" width="7.88671875" customWidth="1"/>
    <col min="13075" max="13075" width="7.44140625" customWidth="1"/>
    <col min="13081" max="13093" width="0" hidden="1" customWidth="1"/>
    <col min="13313" max="13313" width="5.44140625" customWidth="1"/>
    <col min="13314" max="13314" width="4.44140625" customWidth="1"/>
    <col min="13315" max="13315" width="8.33203125" customWidth="1"/>
    <col min="13316" max="13316" width="7.109375" customWidth="1"/>
    <col min="13317" max="13317" width="9.33203125" customWidth="1"/>
    <col min="13318" max="13318" width="7.109375" customWidth="1"/>
    <col min="13319" max="13319" width="9.33203125" customWidth="1"/>
    <col min="13320" max="13320" width="7.109375" customWidth="1"/>
    <col min="13321" max="13321" width="9.33203125" customWidth="1"/>
    <col min="13322" max="13322" width="7.88671875" customWidth="1"/>
    <col min="13323" max="13324" width="8.5546875" customWidth="1"/>
    <col min="13325" max="13325" width="7.88671875" customWidth="1"/>
    <col min="13327" max="13328" width="4.44140625" customWidth="1"/>
    <col min="13329" max="13329" width="12.109375" customWidth="1"/>
    <col min="13330" max="13330" width="7.88671875" customWidth="1"/>
    <col min="13331" max="13331" width="7.44140625" customWidth="1"/>
    <col min="13337" max="13349" width="0" hidden="1" customWidth="1"/>
    <col min="13569" max="13569" width="5.44140625" customWidth="1"/>
    <col min="13570" max="13570" width="4.44140625" customWidth="1"/>
    <col min="13571" max="13571" width="8.33203125" customWidth="1"/>
    <col min="13572" max="13572" width="7.109375" customWidth="1"/>
    <col min="13573" max="13573" width="9.33203125" customWidth="1"/>
    <col min="13574" max="13574" width="7.109375" customWidth="1"/>
    <col min="13575" max="13575" width="9.33203125" customWidth="1"/>
    <col min="13576" max="13576" width="7.109375" customWidth="1"/>
    <col min="13577" max="13577" width="9.33203125" customWidth="1"/>
    <col min="13578" max="13578" width="7.88671875" customWidth="1"/>
    <col min="13579" max="13580" width="8.5546875" customWidth="1"/>
    <col min="13581" max="13581" width="7.88671875" customWidth="1"/>
    <col min="13583" max="13584" width="4.44140625" customWidth="1"/>
    <col min="13585" max="13585" width="12.109375" customWidth="1"/>
    <col min="13586" max="13586" width="7.88671875" customWidth="1"/>
    <col min="13587" max="13587" width="7.44140625" customWidth="1"/>
    <col min="13593" max="13605" width="0" hidden="1" customWidth="1"/>
    <col min="13825" max="13825" width="5.44140625" customWidth="1"/>
    <col min="13826" max="13826" width="4.44140625" customWidth="1"/>
    <col min="13827" max="13827" width="8.33203125" customWidth="1"/>
    <col min="13828" max="13828" width="7.109375" customWidth="1"/>
    <col min="13829" max="13829" width="9.33203125" customWidth="1"/>
    <col min="13830" max="13830" width="7.109375" customWidth="1"/>
    <col min="13831" max="13831" width="9.33203125" customWidth="1"/>
    <col min="13832" max="13832" width="7.109375" customWidth="1"/>
    <col min="13833" max="13833" width="9.33203125" customWidth="1"/>
    <col min="13834" max="13834" width="7.88671875" customWidth="1"/>
    <col min="13835" max="13836" width="8.5546875" customWidth="1"/>
    <col min="13837" max="13837" width="7.88671875" customWidth="1"/>
    <col min="13839" max="13840" width="4.44140625" customWidth="1"/>
    <col min="13841" max="13841" width="12.109375" customWidth="1"/>
    <col min="13842" max="13842" width="7.88671875" customWidth="1"/>
    <col min="13843" max="13843" width="7.44140625" customWidth="1"/>
    <col min="13849" max="13861" width="0" hidden="1" customWidth="1"/>
    <col min="14081" max="14081" width="5.44140625" customWidth="1"/>
    <col min="14082" max="14082" width="4.44140625" customWidth="1"/>
    <col min="14083" max="14083" width="8.33203125" customWidth="1"/>
    <col min="14084" max="14084" width="7.109375" customWidth="1"/>
    <col min="14085" max="14085" width="9.33203125" customWidth="1"/>
    <col min="14086" max="14086" width="7.109375" customWidth="1"/>
    <col min="14087" max="14087" width="9.33203125" customWidth="1"/>
    <col min="14088" max="14088" width="7.109375" customWidth="1"/>
    <col min="14089" max="14089" width="9.33203125" customWidth="1"/>
    <col min="14090" max="14090" width="7.88671875" customWidth="1"/>
    <col min="14091" max="14092" width="8.5546875" customWidth="1"/>
    <col min="14093" max="14093" width="7.88671875" customWidth="1"/>
    <col min="14095" max="14096" width="4.44140625" customWidth="1"/>
    <col min="14097" max="14097" width="12.109375" customWidth="1"/>
    <col min="14098" max="14098" width="7.88671875" customWidth="1"/>
    <col min="14099" max="14099" width="7.44140625" customWidth="1"/>
    <col min="14105" max="14117" width="0" hidden="1" customWidth="1"/>
    <col min="14337" max="14337" width="5.44140625" customWidth="1"/>
    <col min="14338" max="14338" width="4.44140625" customWidth="1"/>
    <col min="14339" max="14339" width="8.33203125" customWidth="1"/>
    <col min="14340" max="14340" width="7.109375" customWidth="1"/>
    <col min="14341" max="14341" width="9.33203125" customWidth="1"/>
    <col min="14342" max="14342" width="7.109375" customWidth="1"/>
    <col min="14343" max="14343" width="9.33203125" customWidth="1"/>
    <col min="14344" max="14344" width="7.109375" customWidth="1"/>
    <col min="14345" max="14345" width="9.33203125" customWidth="1"/>
    <col min="14346" max="14346" width="7.88671875" customWidth="1"/>
    <col min="14347" max="14348" width="8.5546875" customWidth="1"/>
    <col min="14349" max="14349" width="7.88671875" customWidth="1"/>
    <col min="14351" max="14352" width="4.44140625" customWidth="1"/>
    <col min="14353" max="14353" width="12.109375" customWidth="1"/>
    <col min="14354" max="14354" width="7.88671875" customWidth="1"/>
    <col min="14355" max="14355" width="7.44140625" customWidth="1"/>
    <col min="14361" max="14373" width="0" hidden="1" customWidth="1"/>
    <col min="14593" max="14593" width="5.44140625" customWidth="1"/>
    <col min="14594" max="14594" width="4.44140625" customWidth="1"/>
    <col min="14595" max="14595" width="8.33203125" customWidth="1"/>
    <col min="14596" max="14596" width="7.109375" customWidth="1"/>
    <col min="14597" max="14597" width="9.33203125" customWidth="1"/>
    <col min="14598" max="14598" width="7.109375" customWidth="1"/>
    <col min="14599" max="14599" width="9.33203125" customWidth="1"/>
    <col min="14600" max="14600" width="7.109375" customWidth="1"/>
    <col min="14601" max="14601" width="9.33203125" customWidth="1"/>
    <col min="14602" max="14602" width="7.88671875" customWidth="1"/>
    <col min="14603" max="14604" width="8.5546875" customWidth="1"/>
    <col min="14605" max="14605" width="7.88671875" customWidth="1"/>
    <col min="14607" max="14608" width="4.44140625" customWidth="1"/>
    <col min="14609" max="14609" width="12.109375" customWidth="1"/>
    <col min="14610" max="14610" width="7.88671875" customWidth="1"/>
    <col min="14611" max="14611" width="7.44140625" customWidth="1"/>
    <col min="14617" max="14629" width="0" hidden="1" customWidth="1"/>
    <col min="14849" max="14849" width="5.44140625" customWidth="1"/>
    <col min="14850" max="14850" width="4.44140625" customWidth="1"/>
    <col min="14851" max="14851" width="8.33203125" customWidth="1"/>
    <col min="14852" max="14852" width="7.109375" customWidth="1"/>
    <col min="14853" max="14853" width="9.33203125" customWidth="1"/>
    <col min="14854" max="14854" width="7.109375" customWidth="1"/>
    <col min="14855" max="14855" width="9.33203125" customWidth="1"/>
    <col min="14856" max="14856" width="7.109375" customWidth="1"/>
    <col min="14857" max="14857" width="9.33203125" customWidth="1"/>
    <col min="14858" max="14858" width="7.88671875" customWidth="1"/>
    <col min="14859" max="14860" width="8.5546875" customWidth="1"/>
    <col min="14861" max="14861" width="7.88671875" customWidth="1"/>
    <col min="14863" max="14864" width="4.44140625" customWidth="1"/>
    <col min="14865" max="14865" width="12.109375" customWidth="1"/>
    <col min="14866" max="14866" width="7.88671875" customWidth="1"/>
    <col min="14867" max="14867" width="7.44140625" customWidth="1"/>
    <col min="14873" max="14885" width="0" hidden="1" customWidth="1"/>
    <col min="15105" max="15105" width="5.44140625" customWidth="1"/>
    <col min="15106" max="15106" width="4.44140625" customWidth="1"/>
    <col min="15107" max="15107" width="8.33203125" customWidth="1"/>
    <col min="15108" max="15108" width="7.109375" customWidth="1"/>
    <col min="15109" max="15109" width="9.33203125" customWidth="1"/>
    <col min="15110" max="15110" width="7.109375" customWidth="1"/>
    <col min="15111" max="15111" width="9.33203125" customWidth="1"/>
    <col min="15112" max="15112" width="7.109375" customWidth="1"/>
    <col min="15113" max="15113" width="9.33203125" customWidth="1"/>
    <col min="15114" max="15114" width="7.88671875" customWidth="1"/>
    <col min="15115" max="15116" width="8.5546875" customWidth="1"/>
    <col min="15117" max="15117" width="7.88671875" customWidth="1"/>
    <col min="15119" max="15120" width="4.44140625" customWidth="1"/>
    <col min="15121" max="15121" width="12.109375" customWidth="1"/>
    <col min="15122" max="15122" width="7.88671875" customWidth="1"/>
    <col min="15123" max="15123" width="7.44140625" customWidth="1"/>
    <col min="15129" max="15141" width="0" hidden="1" customWidth="1"/>
    <col min="15361" max="15361" width="5.44140625" customWidth="1"/>
    <col min="15362" max="15362" width="4.44140625" customWidth="1"/>
    <col min="15363" max="15363" width="8.33203125" customWidth="1"/>
    <col min="15364" max="15364" width="7.109375" customWidth="1"/>
    <col min="15365" max="15365" width="9.33203125" customWidth="1"/>
    <col min="15366" max="15366" width="7.109375" customWidth="1"/>
    <col min="15367" max="15367" width="9.33203125" customWidth="1"/>
    <col min="15368" max="15368" width="7.109375" customWidth="1"/>
    <col min="15369" max="15369" width="9.33203125" customWidth="1"/>
    <col min="15370" max="15370" width="7.88671875" customWidth="1"/>
    <col min="15371" max="15372" width="8.5546875" customWidth="1"/>
    <col min="15373" max="15373" width="7.88671875" customWidth="1"/>
    <col min="15375" max="15376" width="4.44140625" customWidth="1"/>
    <col min="15377" max="15377" width="12.109375" customWidth="1"/>
    <col min="15378" max="15378" width="7.88671875" customWidth="1"/>
    <col min="15379" max="15379" width="7.44140625" customWidth="1"/>
    <col min="15385" max="15397" width="0" hidden="1" customWidth="1"/>
    <col min="15617" max="15617" width="5.44140625" customWidth="1"/>
    <col min="15618" max="15618" width="4.44140625" customWidth="1"/>
    <col min="15619" max="15619" width="8.33203125" customWidth="1"/>
    <col min="15620" max="15620" width="7.109375" customWidth="1"/>
    <col min="15621" max="15621" width="9.33203125" customWidth="1"/>
    <col min="15622" max="15622" width="7.109375" customWidth="1"/>
    <col min="15623" max="15623" width="9.33203125" customWidth="1"/>
    <col min="15624" max="15624" width="7.109375" customWidth="1"/>
    <col min="15625" max="15625" width="9.33203125" customWidth="1"/>
    <col min="15626" max="15626" width="7.88671875" customWidth="1"/>
    <col min="15627" max="15628" width="8.5546875" customWidth="1"/>
    <col min="15629" max="15629" width="7.88671875" customWidth="1"/>
    <col min="15631" max="15632" width="4.44140625" customWidth="1"/>
    <col min="15633" max="15633" width="12.109375" customWidth="1"/>
    <col min="15634" max="15634" width="7.88671875" customWidth="1"/>
    <col min="15635" max="15635" width="7.44140625" customWidth="1"/>
    <col min="15641" max="15653" width="0" hidden="1" customWidth="1"/>
    <col min="15873" max="15873" width="5.44140625" customWidth="1"/>
    <col min="15874" max="15874" width="4.44140625" customWidth="1"/>
    <col min="15875" max="15875" width="8.33203125" customWidth="1"/>
    <col min="15876" max="15876" width="7.109375" customWidth="1"/>
    <col min="15877" max="15877" width="9.33203125" customWidth="1"/>
    <col min="15878" max="15878" width="7.109375" customWidth="1"/>
    <col min="15879" max="15879" width="9.33203125" customWidth="1"/>
    <col min="15880" max="15880" width="7.109375" customWidth="1"/>
    <col min="15881" max="15881" width="9.33203125" customWidth="1"/>
    <col min="15882" max="15882" width="7.88671875" customWidth="1"/>
    <col min="15883" max="15884" width="8.5546875" customWidth="1"/>
    <col min="15885" max="15885" width="7.88671875" customWidth="1"/>
    <col min="15887" max="15888" width="4.44140625" customWidth="1"/>
    <col min="15889" max="15889" width="12.109375" customWidth="1"/>
    <col min="15890" max="15890" width="7.88671875" customWidth="1"/>
    <col min="15891" max="15891" width="7.44140625" customWidth="1"/>
    <col min="15897" max="15909" width="0" hidden="1" customWidth="1"/>
    <col min="16129" max="16129" width="5.44140625" customWidth="1"/>
    <col min="16130" max="16130" width="4.44140625" customWidth="1"/>
    <col min="16131" max="16131" width="8.33203125" customWidth="1"/>
    <col min="16132" max="16132" width="7.109375" customWidth="1"/>
    <col min="16133" max="16133" width="9.33203125" customWidth="1"/>
    <col min="16134" max="16134" width="7.109375" customWidth="1"/>
    <col min="16135" max="16135" width="9.33203125" customWidth="1"/>
    <col min="16136" max="16136" width="7.109375" customWidth="1"/>
    <col min="16137" max="16137" width="9.33203125" customWidth="1"/>
    <col min="16138" max="16138" width="7.88671875" customWidth="1"/>
    <col min="16139" max="16140" width="8.5546875" customWidth="1"/>
    <col min="16141" max="16141" width="7.88671875" customWidth="1"/>
    <col min="16143" max="16144" width="4.44140625" customWidth="1"/>
    <col min="16145" max="16145" width="12.109375" customWidth="1"/>
    <col min="16146" max="16146" width="7.88671875" customWidth="1"/>
    <col min="16147" max="16147" width="7.44140625" customWidth="1"/>
    <col min="16153" max="16165" width="0" hidden="1" customWidth="1"/>
  </cols>
  <sheetData>
    <row r="1" spans="1:37" ht="24.6" x14ac:dyDescent="0.3">
      <c r="A1" s="314" t="str">
        <f>[2]Altalanos!$A$6</f>
        <v>Sz-Sz-B vármegyei Diákolimpia kijátszandó táblák</v>
      </c>
      <c r="B1" s="314"/>
      <c r="C1" s="314"/>
      <c r="D1" s="314"/>
      <c r="E1" s="314"/>
      <c r="F1" s="314"/>
      <c r="G1" s="117"/>
      <c r="H1" s="118" t="s">
        <v>26</v>
      </c>
      <c r="I1" s="119"/>
      <c r="J1" s="120"/>
      <c r="L1" s="121"/>
      <c r="M1" s="122"/>
      <c r="N1" s="123"/>
      <c r="O1" s="123" t="s">
        <v>59</v>
      </c>
      <c r="P1" s="123"/>
      <c r="Q1" s="124"/>
      <c r="R1" s="123"/>
      <c r="AB1" s="125" t="e">
        <f>IF(Y5=1,CONCATENATE(VLOOKUP(Y3,AA16:AH27,2)),CONCATENATE(VLOOKUP(Y3,AA2:AK13,2)))</f>
        <v>#N/A</v>
      </c>
      <c r="AC1" s="125" t="e">
        <f>IF(Y5=1,CONCATENATE(VLOOKUP(Y3,AA16:AK27,3)),CONCATENATE(VLOOKUP(Y3,AA2:AK13,3)))</f>
        <v>#N/A</v>
      </c>
      <c r="AD1" s="125" t="e">
        <f>IF(Y5=1,CONCATENATE(VLOOKUP(Y3,AA16:AK27,4)),CONCATENATE(VLOOKUP(Y3,AA2:AK13,4)))</f>
        <v>#N/A</v>
      </c>
      <c r="AE1" s="125" t="e">
        <f>IF(Y5=1,CONCATENATE(VLOOKUP(Y3,AA16:AK27,5)),CONCATENATE(VLOOKUP(Y3,AA2:AK13,5)))</f>
        <v>#N/A</v>
      </c>
      <c r="AF1" s="125" t="e">
        <f>IF(Y5=1,CONCATENATE(VLOOKUP(Y3,AA16:AK27,6)),CONCATENATE(VLOOKUP(Y3,AA2:AK13,6)))</f>
        <v>#N/A</v>
      </c>
      <c r="AG1" s="125" t="e">
        <f>IF(Y5=1,CONCATENATE(VLOOKUP(Y3,AA16:AK27,7)),CONCATENATE(VLOOKUP(Y3,AA2:AK13,7)))</f>
        <v>#N/A</v>
      </c>
      <c r="AH1" s="125" t="e">
        <f>IF(Y5=1,CONCATENATE(VLOOKUP(Y3,AA16:AK27,8)),CONCATENATE(VLOOKUP(Y3,AA2:AK13,8)))</f>
        <v>#N/A</v>
      </c>
      <c r="AI1" s="125" t="e">
        <f>IF(Y5=1,CONCATENATE(VLOOKUP(Y3,AA16:AK27,9)),CONCATENATE(VLOOKUP(Y3,AA2:AK13,9)))</f>
        <v>#N/A</v>
      </c>
      <c r="AJ1" s="125" t="e">
        <f>IF(Y5=1,CONCATENATE(VLOOKUP(Y3,AA16:AK27,10)),CONCATENATE(VLOOKUP(Y3,AA2:AK13,10)))</f>
        <v>#N/A</v>
      </c>
      <c r="AK1" s="125" t="e">
        <f>IF(Y5=1,CONCATENATE(VLOOKUP(Y3,AA16:AK27,11)),CONCATENATE(VLOOKUP(Y3,AA2:AK13,11)))</f>
        <v>#N/A</v>
      </c>
    </row>
    <row r="2" spans="1:37" x14ac:dyDescent="0.3">
      <c r="A2" s="126" t="s">
        <v>27</v>
      </c>
      <c r="B2" s="127"/>
      <c r="C2" s="127"/>
      <c r="D2" s="127"/>
      <c r="E2" s="246" t="str">
        <f>[2]Altalanos!$B$8</f>
        <v>VI.kcs U16 fiú B</v>
      </c>
      <c r="F2" s="127"/>
      <c r="G2" s="128"/>
      <c r="H2" s="129"/>
      <c r="I2" s="129"/>
      <c r="J2" s="130"/>
      <c r="K2" s="121"/>
      <c r="L2" s="121"/>
      <c r="M2" s="121"/>
      <c r="N2" s="131"/>
      <c r="O2" s="132"/>
      <c r="P2" s="131"/>
      <c r="Q2" s="132"/>
      <c r="R2" s="131"/>
      <c r="Y2" s="133"/>
      <c r="Z2" s="134"/>
      <c r="AA2" s="134" t="s">
        <v>60</v>
      </c>
      <c r="AB2" s="135">
        <v>150</v>
      </c>
      <c r="AC2" s="135">
        <v>120</v>
      </c>
      <c r="AD2" s="135">
        <v>100</v>
      </c>
      <c r="AE2" s="135">
        <v>80</v>
      </c>
      <c r="AF2" s="135">
        <v>70</v>
      </c>
      <c r="AG2" s="135">
        <v>60</v>
      </c>
      <c r="AH2" s="135">
        <v>55</v>
      </c>
      <c r="AI2" s="135">
        <v>50</v>
      </c>
      <c r="AJ2" s="135">
        <v>45</v>
      </c>
      <c r="AK2" s="135">
        <v>40</v>
      </c>
    </row>
    <row r="3" spans="1:37" x14ac:dyDescent="0.3">
      <c r="A3" s="62" t="s">
        <v>31</v>
      </c>
      <c r="B3" s="62"/>
      <c r="C3" s="62"/>
      <c r="D3" s="62"/>
      <c r="E3" s="62" t="s">
        <v>16</v>
      </c>
      <c r="F3" s="62"/>
      <c r="G3" s="62"/>
      <c r="H3" s="62" t="s">
        <v>32</v>
      </c>
      <c r="I3" s="62"/>
      <c r="J3" s="136"/>
      <c r="K3" s="62"/>
      <c r="L3" s="137"/>
      <c r="M3" s="137" t="s">
        <v>33</v>
      </c>
      <c r="N3" s="138"/>
      <c r="O3" s="139"/>
      <c r="P3" s="138"/>
      <c r="Q3" s="140" t="s">
        <v>61</v>
      </c>
      <c r="R3" s="135" t="s">
        <v>62</v>
      </c>
      <c r="S3" s="135" t="s">
        <v>144</v>
      </c>
      <c r="Y3" s="134">
        <f>IF(H4="OB","A",IF(H4="IX","W",H4))</f>
        <v>0</v>
      </c>
      <c r="Z3" s="134"/>
      <c r="AA3" s="134" t="s">
        <v>63</v>
      </c>
      <c r="AB3" s="135">
        <v>120</v>
      </c>
      <c r="AC3" s="135">
        <v>90</v>
      </c>
      <c r="AD3" s="135">
        <v>65</v>
      </c>
      <c r="AE3" s="135">
        <v>55</v>
      </c>
      <c r="AF3" s="135">
        <v>50</v>
      </c>
      <c r="AG3" s="135">
        <v>45</v>
      </c>
      <c r="AH3" s="135">
        <v>40</v>
      </c>
      <c r="AI3" s="135">
        <v>35</v>
      </c>
      <c r="AJ3" s="135">
        <v>25</v>
      </c>
      <c r="AK3" s="135">
        <v>20</v>
      </c>
    </row>
    <row r="4" spans="1:37" ht="15" thickBot="1" x14ac:dyDescent="0.35">
      <c r="A4" s="315">
        <f>[2]Altalanos!$A$10</f>
        <v>45776</v>
      </c>
      <c r="B4" s="315"/>
      <c r="C4" s="315"/>
      <c r="D4" s="141"/>
      <c r="E4" s="142" t="str">
        <f>[2]Altalanos!$C$10</f>
        <v>Nyíregyháza</v>
      </c>
      <c r="F4" s="142"/>
      <c r="G4" s="142"/>
      <c r="H4" s="143"/>
      <c r="I4" s="142"/>
      <c r="J4" s="144"/>
      <c r="K4" s="143"/>
      <c r="L4" s="247"/>
      <c r="M4" s="145" t="str">
        <f>[2]Altalanos!$E$12</f>
        <v>Guti János</v>
      </c>
      <c r="N4" s="146"/>
      <c r="O4" s="147"/>
      <c r="P4" s="146"/>
      <c r="Q4" s="148" t="s">
        <v>64</v>
      </c>
      <c r="R4" s="149" t="s">
        <v>65</v>
      </c>
      <c r="S4" s="149" t="s">
        <v>145</v>
      </c>
      <c r="Y4" s="134"/>
      <c r="Z4" s="134"/>
      <c r="AA4" s="134" t="s">
        <v>66</v>
      </c>
      <c r="AB4" s="135">
        <v>90</v>
      </c>
      <c r="AC4" s="135">
        <v>60</v>
      </c>
      <c r="AD4" s="135">
        <v>45</v>
      </c>
      <c r="AE4" s="135">
        <v>34</v>
      </c>
      <c r="AF4" s="135">
        <v>27</v>
      </c>
      <c r="AG4" s="135">
        <v>22</v>
      </c>
      <c r="AH4" s="135">
        <v>18</v>
      </c>
      <c r="AI4" s="135">
        <v>15</v>
      </c>
      <c r="AJ4" s="135">
        <v>12</v>
      </c>
      <c r="AK4" s="135">
        <v>9</v>
      </c>
    </row>
    <row r="5" spans="1:37" x14ac:dyDescent="0.3">
      <c r="A5" s="34"/>
      <c r="B5" s="34" t="s">
        <v>67</v>
      </c>
      <c r="C5" s="150" t="s">
        <v>68</v>
      </c>
      <c r="D5" s="34" t="s">
        <v>69</v>
      </c>
      <c r="E5" s="34" t="s">
        <v>70</v>
      </c>
      <c r="F5" s="34"/>
      <c r="G5" s="34" t="s">
        <v>36</v>
      </c>
      <c r="H5" s="34"/>
      <c r="I5" s="34" t="s">
        <v>37</v>
      </c>
      <c r="J5" s="34"/>
      <c r="K5" s="151" t="s">
        <v>71</v>
      </c>
      <c r="L5" s="151" t="s">
        <v>72</v>
      </c>
      <c r="M5" s="151" t="s">
        <v>73</v>
      </c>
      <c r="Q5" s="152" t="s">
        <v>74</v>
      </c>
      <c r="R5" s="153" t="s">
        <v>75</v>
      </c>
      <c r="S5" s="153" t="s">
        <v>146</v>
      </c>
      <c r="Y5" s="134">
        <f>IF(OR([2]Altalanos!$A$8="F1",[2]Altalanos!$A$8="F2",[2]Altalanos!$A$8="N1",[2]Altalanos!$A$8="N2"),1,2)</f>
        <v>2</v>
      </c>
      <c r="Z5" s="134"/>
      <c r="AA5" s="134" t="s">
        <v>76</v>
      </c>
      <c r="AB5" s="135">
        <v>60</v>
      </c>
      <c r="AC5" s="135">
        <v>40</v>
      </c>
      <c r="AD5" s="135">
        <v>30</v>
      </c>
      <c r="AE5" s="135">
        <v>20</v>
      </c>
      <c r="AF5" s="135">
        <v>18</v>
      </c>
      <c r="AG5" s="135">
        <v>15</v>
      </c>
      <c r="AH5" s="135">
        <v>12</v>
      </c>
      <c r="AI5" s="135">
        <v>10</v>
      </c>
      <c r="AJ5" s="135">
        <v>8</v>
      </c>
      <c r="AK5" s="135">
        <v>6</v>
      </c>
    </row>
    <row r="6" spans="1:37" x14ac:dyDescent="0.3">
      <c r="A6" s="154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Y6" s="134"/>
      <c r="Z6" s="134"/>
      <c r="AA6" s="134" t="s">
        <v>77</v>
      </c>
      <c r="AB6" s="135">
        <v>40</v>
      </c>
      <c r="AC6" s="135">
        <v>25</v>
      </c>
      <c r="AD6" s="135">
        <v>18</v>
      </c>
      <c r="AE6" s="135">
        <v>13</v>
      </c>
      <c r="AF6" s="135">
        <v>10</v>
      </c>
      <c r="AG6" s="135">
        <v>8</v>
      </c>
      <c r="AH6" s="135">
        <v>6</v>
      </c>
      <c r="AI6" s="135">
        <v>5</v>
      </c>
      <c r="AJ6" s="135">
        <v>4</v>
      </c>
      <c r="AK6" s="135">
        <v>3</v>
      </c>
    </row>
    <row r="7" spans="1:37" x14ac:dyDescent="0.3">
      <c r="A7" s="156" t="s">
        <v>60</v>
      </c>
      <c r="B7" s="157">
        <v>1</v>
      </c>
      <c r="C7" s="248" t="e">
        <f>IF($B7="","",VLOOKUP($B7,'[2]VI. kcs. U16 fiú B'!$A$7:$O$22,5))</f>
        <v>#REF!</v>
      </c>
      <c r="D7" s="248" t="e">
        <f>IF($B7="","",VLOOKUP($B7,'[2]VI. kcs. U16 fiú B'!$A$7:$O$22,15))</f>
        <v>#REF!</v>
      </c>
      <c r="E7" s="317" t="str">
        <f>UPPER(IF($B7="","",VLOOKUP($B7,'[2]VI. kcs. U16 fiú B'!$A$7:$O$22,2)))</f>
        <v>JANTEK</v>
      </c>
      <c r="F7" s="317"/>
      <c r="G7" s="317" t="str">
        <f>IF($B7="","",VLOOKUP($B7,'[2]VI. kcs. U16 fiú B'!$A$7:$O$22,3))</f>
        <v>Milán</v>
      </c>
      <c r="H7" s="317"/>
      <c r="I7" t="s">
        <v>58</v>
      </c>
      <c r="J7" s="154"/>
      <c r="K7" s="161" t="s">
        <v>322</v>
      </c>
      <c r="L7" s="162" t="e">
        <f>IF(K7="","",CONCATENATE(VLOOKUP($Y$3,$AB$1:$AK$1,K7)," pont"))</f>
        <v>#N/A</v>
      </c>
      <c r="M7" s="163"/>
      <c r="Y7" s="134"/>
      <c r="Z7" s="134"/>
      <c r="AA7" s="134" t="s">
        <v>78</v>
      </c>
      <c r="AB7" s="135">
        <v>25</v>
      </c>
      <c r="AC7" s="135">
        <v>15</v>
      </c>
      <c r="AD7" s="135">
        <v>13</v>
      </c>
      <c r="AE7" s="135">
        <v>8</v>
      </c>
      <c r="AF7" s="135">
        <v>6</v>
      </c>
      <c r="AG7" s="135">
        <v>4</v>
      </c>
      <c r="AH7" s="135">
        <v>3</v>
      </c>
      <c r="AI7" s="135">
        <v>2</v>
      </c>
      <c r="AJ7" s="135">
        <v>1</v>
      </c>
      <c r="AK7" s="135">
        <v>0</v>
      </c>
    </row>
    <row r="8" spans="1:37" x14ac:dyDescent="0.3">
      <c r="A8" s="156"/>
      <c r="B8" s="164"/>
      <c r="C8" s="249"/>
      <c r="D8" s="249"/>
      <c r="E8" s="249"/>
      <c r="F8" s="249"/>
      <c r="G8" s="249"/>
      <c r="H8" s="249"/>
      <c r="I8" s="249"/>
      <c r="J8" s="154"/>
      <c r="K8" s="156"/>
      <c r="L8" s="156"/>
      <c r="M8" s="166"/>
      <c r="Y8" s="134"/>
      <c r="Z8" s="134"/>
      <c r="AA8" s="134" t="s">
        <v>79</v>
      </c>
      <c r="AB8" s="135">
        <v>15</v>
      </c>
      <c r="AC8" s="135">
        <v>10</v>
      </c>
      <c r="AD8" s="135">
        <v>7</v>
      </c>
      <c r="AE8" s="135">
        <v>5</v>
      </c>
      <c r="AF8" s="135">
        <v>4</v>
      </c>
      <c r="AG8" s="135">
        <v>3</v>
      </c>
      <c r="AH8" s="135">
        <v>2</v>
      </c>
      <c r="AI8" s="135">
        <v>1</v>
      </c>
      <c r="AJ8" s="135">
        <v>0</v>
      </c>
      <c r="AK8" s="135">
        <v>0</v>
      </c>
    </row>
    <row r="9" spans="1:37" x14ac:dyDescent="0.3">
      <c r="A9" s="156" t="s">
        <v>80</v>
      </c>
      <c r="B9" s="157">
        <v>2</v>
      </c>
      <c r="C9" s="248" t="e">
        <f>IF($B9="","",VLOOKUP($B9,'[2]VI. kcs. U16 fiú B'!$A$7:$O$22,5))</f>
        <v>#REF!</v>
      </c>
      <c r="D9" s="248" t="e">
        <f>IF($B9="","",VLOOKUP($B9,'[2]VI. kcs. U16 fiú B'!$A$7:$O$22,15))</f>
        <v>#REF!</v>
      </c>
      <c r="E9" s="317" t="str">
        <f>UPPER(IF($B9="","",VLOOKUP($B9,'[2]VI. kcs. U16 fiú B'!$A$7:$O$22,2)))</f>
        <v>PÉTER</v>
      </c>
      <c r="F9" s="317"/>
      <c r="G9" s="317" t="str">
        <f>IF($B9="","",VLOOKUP($B9,'[2]VI. kcs. U16 fiú B'!$A$7:$O$22,3))</f>
        <v>Levente</v>
      </c>
      <c r="H9" s="317"/>
      <c r="I9" t="s">
        <v>138</v>
      </c>
      <c r="J9" s="154"/>
      <c r="K9" s="161" t="s">
        <v>316</v>
      </c>
      <c r="L9" s="162" t="e">
        <f>IF(K9="","",CONCATENATE(VLOOKUP($Y$3,$AB$1:$AK$1,K9)," pont"))</f>
        <v>#N/A</v>
      </c>
      <c r="M9" s="163"/>
      <c r="Y9" s="134"/>
      <c r="Z9" s="134"/>
      <c r="AA9" s="134" t="s">
        <v>81</v>
      </c>
      <c r="AB9" s="135">
        <v>10</v>
      </c>
      <c r="AC9" s="135">
        <v>6</v>
      </c>
      <c r="AD9" s="135">
        <v>4</v>
      </c>
      <c r="AE9" s="135">
        <v>2</v>
      </c>
      <c r="AF9" s="135">
        <v>1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</row>
    <row r="10" spans="1:37" x14ac:dyDescent="0.3">
      <c r="A10" s="156"/>
      <c r="B10" s="164"/>
      <c r="C10" s="249"/>
      <c r="D10" s="249"/>
      <c r="E10" s="249"/>
      <c r="F10" s="249"/>
      <c r="G10" s="249"/>
      <c r="H10" s="249"/>
      <c r="I10" s="249"/>
      <c r="J10" s="154"/>
      <c r="K10" s="156"/>
      <c r="L10" s="156"/>
      <c r="M10" s="166"/>
      <c r="Y10" s="134"/>
      <c r="Z10" s="134"/>
      <c r="AA10" s="134" t="s">
        <v>82</v>
      </c>
      <c r="AB10" s="135">
        <v>6</v>
      </c>
      <c r="AC10" s="135">
        <v>3</v>
      </c>
      <c r="AD10" s="135">
        <v>2</v>
      </c>
      <c r="AE10" s="135">
        <v>1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</row>
    <row r="11" spans="1:37" x14ac:dyDescent="0.3">
      <c r="A11" s="156" t="s">
        <v>83</v>
      </c>
      <c r="B11" s="157">
        <v>3</v>
      </c>
      <c r="C11" s="248" t="e">
        <f>IF($B11="","",VLOOKUP($B11,'[2]VI. kcs. U16 fiú B'!$A$7:$O$22,5))</f>
        <v>#REF!</v>
      </c>
      <c r="D11" s="248" t="e">
        <f>IF($B11="","",VLOOKUP($B11,'[2]VI. kcs. U16 fiú B'!$A$7:$O$22,15))</f>
        <v>#REF!</v>
      </c>
      <c r="E11" s="317" t="str">
        <f>UPPER(IF($B11="","",VLOOKUP($B11,'[2]VI. kcs. U16 fiú B'!$A$7:$O$22,2)))</f>
        <v>SALLAI</v>
      </c>
      <c r="F11" s="317"/>
      <c r="G11" s="317" t="str">
        <f>IF($B11="","",VLOOKUP($B11,'[2]VI. kcs. U16 fiú B'!$A$7:$O$22,3))</f>
        <v>András</v>
      </c>
      <c r="H11" s="317"/>
      <c r="I11" t="s">
        <v>58</v>
      </c>
      <c r="J11" s="154"/>
      <c r="K11" s="161" t="s">
        <v>321</v>
      </c>
      <c r="L11" s="162" t="e">
        <f>IF(K11="","",CONCATENATE(VLOOKUP($Y$3,$AB$1:$AK$1,K11)," pont"))</f>
        <v>#N/A</v>
      </c>
      <c r="M11" s="163"/>
      <c r="Y11" s="134"/>
      <c r="Z11" s="134"/>
      <c r="AA11" s="134" t="s">
        <v>84</v>
      </c>
      <c r="AB11" s="135">
        <v>3</v>
      </c>
      <c r="AC11" s="135">
        <v>2</v>
      </c>
      <c r="AD11" s="135">
        <v>1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</row>
    <row r="12" spans="1:37" x14ac:dyDescent="0.3">
      <c r="A12" s="156"/>
      <c r="B12" s="164"/>
      <c r="C12" s="249"/>
      <c r="D12" s="249"/>
      <c r="E12" s="249"/>
      <c r="F12" s="249"/>
      <c r="G12" s="249"/>
      <c r="H12" s="249"/>
      <c r="I12" s="249"/>
      <c r="J12" s="154"/>
      <c r="K12" s="155"/>
      <c r="L12" s="155"/>
      <c r="M12" s="166"/>
      <c r="Y12" s="134"/>
      <c r="Z12" s="134"/>
      <c r="AA12" s="134" t="s">
        <v>85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spans="1:37" x14ac:dyDescent="0.3">
      <c r="A13" s="156" t="s">
        <v>147</v>
      </c>
      <c r="B13" s="157">
        <v>4</v>
      </c>
      <c r="C13" s="248" t="e">
        <f>IF($B13="","",VLOOKUP($B13,'[2]VI. kcs. U16 fiú B'!$A$7:$O$22,5))</f>
        <v>#REF!</v>
      </c>
      <c r="D13" s="248" t="e">
        <f>IF($B13="","",VLOOKUP($B13,'[2]VI. kcs. U16 fiú B'!$A$7:$O$22,15))</f>
        <v>#REF!</v>
      </c>
      <c r="E13" s="317" t="str">
        <f>UPPER(IF($B13="","",VLOOKUP($B13,'[2]VI. kcs. U16 fiú B'!$A$7:$O$22,2)))</f>
        <v>MÁJUK</v>
      </c>
      <c r="F13" s="317"/>
      <c r="G13" s="317" t="str">
        <f>IF($B13="","",VLOOKUP($B13,'[2]VI. kcs. U16 fiú B'!$A$7:$O$22,3))</f>
        <v>Zétény</v>
      </c>
      <c r="H13" s="317"/>
      <c r="I13" t="s">
        <v>143</v>
      </c>
      <c r="J13" s="154"/>
      <c r="K13" s="161" t="s">
        <v>317</v>
      </c>
      <c r="L13" s="162" t="e">
        <f>IF(K13="","",CONCATENATE(VLOOKUP($Y$3,$AB$1:$AK$1,K13)," pont"))</f>
        <v>#N/A</v>
      </c>
      <c r="M13" s="163"/>
      <c r="Y13" s="134"/>
      <c r="Z13" s="134"/>
      <c r="AA13" s="134" t="s">
        <v>86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spans="1:37" x14ac:dyDescent="0.3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7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1:37" x14ac:dyDescent="0.3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Y16" s="134"/>
      <c r="Z16" s="134"/>
      <c r="AA16" s="134" t="s">
        <v>60</v>
      </c>
      <c r="AB16" s="134">
        <v>300</v>
      </c>
      <c r="AC16" s="134">
        <v>250</v>
      </c>
      <c r="AD16" s="134">
        <v>220</v>
      </c>
      <c r="AE16" s="134">
        <v>180</v>
      </c>
      <c r="AF16" s="134">
        <v>160</v>
      </c>
      <c r="AG16" s="134">
        <v>150</v>
      </c>
      <c r="AH16" s="134">
        <v>140</v>
      </c>
      <c r="AI16" s="134">
        <v>130</v>
      </c>
      <c r="AJ16" s="134">
        <v>120</v>
      </c>
      <c r="AK16" s="134">
        <v>110</v>
      </c>
    </row>
    <row r="17" spans="1:37" x14ac:dyDescent="0.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Y17" s="134"/>
      <c r="Z17" s="134"/>
      <c r="AA17" s="134" t="s">
        <v>63</v>
      </c>
      <c r="AB17" s="134">
        <v>250</v>
      </c>
      <c r="AC17" s="134">
        <v>200</v>
      </c>
      <c r="AD17" s="134">
        <v>160</v>
      </c>
      <c r="AE17" s="134">
        <v>140</v>
      </c>
      <c r="AF17" s="134">
        <v>120</v>
      </c>
      <c r="AG17" s="134">
        <v>110</v>
      </c>
      <c r="AH17" s="134">
        <v>100</v>
      </c>
      <c r="AI17" s="134">
        <v>90</v>
      </c>
      <c r="AJ17" s="134">
        <v>80</v>
      </c>
      <c r="AK17" s="134">
        <v>70</v>
      </c>
    </row>
    <row r="18" spans="1:37" ht="18.75" customHeight="1" x14ac:dyDescent="0.3">
      <c r="A18" s="154"/>
      <c r="B18" s="316"/>
      <c r="C18" s="316"/>
      <c r="D18" s="313" t="str">
        <f>E7</f>
        <v>JANTEK</v>
      </c>
      <c r="E18" s="313"/>
      <c r="F18" s="313" t="str">
        <f>E9</f>
        <v>PÉTER</v>
      </c>
      <c r="G18" s="313"/>
      <c r="H18" s="313" t="str">
        <f>E11</f>
        <v>SALLAI</v>
      </c>
      <c r="I18" s="313"/>
      <c r="J18" s="313" t="str">
        <f>E13</f>
        <v>MÁJUK</v>
      </c>
      <c r="K18" s="313"/>
      <c r="L18" s="154"/>
      <c r="M18" s="154"/>
      <c r="Y18" s="134"/>
      <c r="Z18" s="134"/>
      <c r="AA18" s="134" t="s">
        <v>66</v>
      </c>
      <c r="AB18" s="134">
        <v>200</v>
      </c>
      <c r="AC18" s="134">
        <v>150</v>
      </c>
      <c r="AD18" s="134">
        <v>130</v>
      </c>
      <c r="AE18" s="134">
        <v>110</v>
      </c>
      <c r="AF18" s="134">
        <v>95</v>
      </c>
      <c r="AG18" s="134">
        <v>80</v>
      </c>
      <c r="AH18" s="134">
        <v>70</v>
      </c>
      <c r="AI18" s="134">
        <v>60</v>
      </c>
      <c r="AJ18" s="134">
        <v>55</v>
      </c>
      <c r="AK18" s="134">
        <v>50</v>
      </c>
    </row>
    <row r="19" spans="1:37" ht="18.75" customHeight="1" x14ac:dyDescent="0.3">
      <c r="A19" s="168" t="s">
        <v>60</v>
      </c>
      <c r="B19" s="309" t="str">
        <f>E7</f>
        <v>JANTEK</v>
      </c>
      <c r="C19" s="309"/>
      <c r="D19" s="310"/>
      <c r="E19" s="310"/>
      <c r="F19" s="311" t="s">
        <v>309</v>
      </c>
      <c r="G19" s="311"/>
      <c r="H19" s="311" t="s">
        <v>312</v>
      </c>
      <c r="I19" s="311"/>
      <c r="J19" s="313" t="s">
        <v>309</v>
      </c>
      <c r="K19" s="313"/>
      <c r="L19" s="154"/>
      <c r="M19" s="154"/>
      <c r="Y19" s="134"/>
      <c r="Z19" s="134"/>
      <c r="AA19" s="134" t="s">
        <v>76</v>
      </c>
      <c r="AB19" s="134">
        <v>150</v>
      </c>
      <c r="AC19" s="134">
        <v>120</v>
      </c>
      <c r="AD19" s="134">
        <v>100</v>
      </c>
      <c r="AE19" s="134">
        <v>80</v>
      </c>
      <c r="AF19" s="134">
        <v>70</v>
      </c>
      <c r="AG19" s="134">
        <v>60</v>
      </c>
      <c r="AH19" s="134">
        <v>55</v>
      </c>
      <c r="AI19" s="134">
        <v>50</v>
      </c>
      <c r="AJ19" s="134">
        <v>45</v>
      </c>
      <c r="AK19" s="134">
        <v>40</v>
      </c>
    </row>
    <row r="20" spans="1:37" ht="18.75" customHeight="1" x14ac:dyDescent="0.3">
      <c r="A20" s="168" t="s">
        <v>80</v>
      </c>
      <c r="B20" s="309" t="str">
        <f>E9</f>
        <v>PÉTER</v>
      </c>
      <c r="C20" s="309"/>
      <c r="D20" s="311"/>
      <c r="E20" s="311"/>
      <c r="F20" s="310"/>
      <c r="G20" s="310"/>
      <c r="H20" s="311" t="s">
        <v>310</v>
      </c>
      <c r="I20" s="311"/>
      <c r="J20" s="311" t="s">
        <v>315</v>
      </c>
      <c r="K20" s="311"/>
      <c r="L20" s="154"/>
      <c r="M20" s="154"/>
      <c r="Y20" s="134"/>
      <c r="Z20" s="134"/>
      <c r="AA20" s="134" t="s">
        <v>77</v>
      </c>
      <c r="AB20" s="134">
        <v>120</v>
      </c>
      <c r="AC20" s="134">
        <v>90</v>
      </c>
      <c r="AD20" s="134">
        <v>65</v>
      </c>
      <c r="AE20" s="134">
        <v>55</v>
      </c>
      <c r="AF20" s="134">
        <v>50</v>
      </c>
      <c r="AG20" s="134">
        <v>45</v>
      </c>
      <c r="AH20" s="134">
        <v>40</v>
      </c>
      <c r="AI20" s="134">
        <v>35</v>
      </c>
      <c r="AJ20" s="134">
        <v>25</v>
      </c>
      <c r="AK20" s="134">
        <v>20</v>
      </c>
    </row>
    <row r="21" spans="1:37" ht="18.75" customHeight="1" x14ac:dyDescent="0.3">
      <c r="A21" s="168" t="s">
        <v>83</v>
      </c>
      <c r="B21" s="309" t="str">
        <f>E11</f>
        <v>SALLAI</v>
      </c>
      <c r="C21" s="309"/>
      <c r="D21" s="311"/>
      <c r="E21" s="311"/>
      <c r="F21" s="311"/>
      <c r="G21" s="311"/>
      <c r="H21" s="310"/>
      <c r="I21" s="310"/>
      <c r="J21" s="311" t="s">
        <v>323</v>
      </c>
      <c r="K21" s="311"/>
      <c r="L21" s="154"/>
      <c r="M21" s="154"/>
      <c r="Y21" s="134"/>
      <c r="Z21" s="134"/>
      <c r="AA21" s="134" t="s">
        <v>78</v>
      </c>
      <c r="AB21" s="134">
        <v>90</v>
      </c>
      <c r="AC21" s="134">
        <v>60</v>
      </c>
      <c r="AD21" s="134">
        <v>45</v>
      </c>
      <c r="AE21" s="134">
        <v>34</v>
      </c>
      <c r="AF21" s="134">
        <v>27</v>
      </c>
      <c r="AG21" s="134">
        <v>22</v>
      </c>
      <c r="AH21" s="134">
        <v>18</v>
      </c>
      <c r="AI21" s="134">
        <v>15</v>
      </c>
      <c r="AJ21" s="134">
        <v>12</v>
      </c>
      <c r="AK21" s="134">
        <v>9</v>
      </c>
    </row>
    <row r="22" spans="1:37" ht="18.75" customHeight="1" x14ac:dyDescent="0.3">
      <c r="A22" s="168" t="s">
        <v>147</v>
      </c>
      <c r="B22" s="309" t="str">
        <f>E13</f>
        <v>MÁJUK</v>
      </c>
      <c r="C22" s="309"/>
      <c r="D22" s="311"/>
      <c r="E22" s="311"/>
      <c r="F22" s="311"/>
      <c r="G22" s="311"/>
      <c r="H22" s="313"/>
      <c r="I22" s="313"/>
      <c r="J22" s="310"/>
      <c r="K22" s="310"/>
      <c r="L22" s="154"/>
      <c r="M22" s="154"/>
      <c r="Y22" s="134"/>
      <c r="Z22" s="134"/>
      <c r="AA22" s="134" t="s">
        <v>79</v>
      </c>
      <c r="AB22" s="134">
        <v>60</v>
      </c>
      <c r="AC22" s="134">
        <v>40</v>
      </c>
      <c r="AD22" s="134">
        <v>30</v>
      </c>
      <c r="AE22" s="134">
        <v>20</v>
      </c>
      <c r="AF22" s="134">
        <v>18</v>
      </c>
      <c r="AG22" s="134">
        <v>15</v>
      </c>
      <c r="AH22" s="134">
        <v>12</v>
      </c>
      <c r="AI22" s="134">
        <v>10</v>
      </c>
      <c r="AJ22" s="134">
        <v>8</v>
      </c>
      <c r="AK22" s="134">
        <v>6</v>
      </c>
    </row>
    <row r="23" spans="1:37" x14ac:dyDescent="0.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Y23" s="134"/>
      <c r="Z23" s="134"/>
      <c r="AA23" s="134" t="s">
        <v>81</v>
      </c>
      <c r="AB23" s="134">
        <v>40</v>
      </c>
      <c r="AC23" s="134">
        <v>25</v>
      </c>
      <c r="AD23" s="134">
        <v>18</v>
      </c>
      <c r="AE23" s="134">
        <v>13</v>
      </c>
      <c r="AF23" s="134">
        <v>8</v>
      </c>
      <c r="AG23" s="134">
        <v>7</v>
      </c>
      <c r="AH23" s="134">
        <v>6</v>
      </c>
      <c r="AI23" s="134">
        <v>5</v>
      </c>
      <c r="AJ23" s="134">
        <v>4</v>
      </c>
      <c r="AK23" s="134">
        <v>3</v>
      </c>
    </row>
    <row r="24" spans="1:37" x14ac:dyDescent="0.3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Y24" s="134"/>
      <c r="Z24" s="134"/>
      <c r="AA24" s="134" t="s">
        <v>82</v>
      </c>
      <c r="AB24" s="134">
        <v>25</v>
      </c>
      <c r="AC24" s="134">
        <v>15</v>
      </c>
      <c r="AD24" s="134">
        <v>13</v>
      </c>
      <c r="AE24" s="134">
        <v>7</v>
      </c>
      <c r="AF24" s="134">
        <v>6</v>
      </c>
      <c r="AG24" s="134">
        <v>5</v>
      </c>
      <c r="AH24" s="134">
        <v>4</v>
      </c>
      <c r="AI24" s="134">
        <v>3</v>
      </c>
      <c r="AJ24" s="134">
        <v>2</v>
      </c>
      <c r="AK24" s="134">
        <v>1</v>
      </c>
    </row>
    <row r="25" spans="1:37" x14ac:dyDescent="0.3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Y25" s="134"/>
      <c r="Z25" s="134"/>
      <c r="AA25" s="134" t="s">
        <v>84</v>
      </c>
      <c r="AB25" s="134">
        <v>15</v>
      </c>
      <c r="AC25" s="134">
        <v>10</v>
      </c>
      <c r="AD25" s="134">
        <v>8</v>
      </c>
      <c r="AE25" s="134">
        <v>4</v>
      </c>
      <c r="AF25" s="134">
        <v>3</v>
      </c>
      <c r="AG25" s="134">
        <v>2</v>
      </c>
      <c r="AH25" s="134">
        <v>1</v>
      </c>
      <c r="AI25" s="134">
        <v>0</v>
      </c>
      <c r="AJ25" s="134">
        <v>0</v>
      </c>
      <c r="AK25" s="134">
        <v>0</v>
      </c>
    </row>
    <row r="26" spans="1:37" x14ac:dyDescent="0.3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Y26" s="134"/>
      <c r="Z26" s="134"/>
      <c r="AA26" s="134" t="s">
        <v>85</v>
      </c>
      <c r="AB26" s="134">
        <v>10</v>
      </c>
      <c r="AC26" s="134">
        <v>6</v>
      </c>
      <c r="AD26" s="134">
        <v>4</v>
      </c>
      <c r="AE26" s="134">
        <v>2</v>
      </c>
      <c r="AF26" s="134">
        <v>1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</row>
    <row r="27" spans="1:37" x14ac:dyDescent="0.3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Y27" s="134"/>
      <c r="Z27" s="134"/>
      <c r="AA27" s="134" t="s">
        <v>86</v>
      </c>
      <c r="AB27" s="134">
        <v>3</v>
      </c>
      <c r="AC27" s="134">
        <v>2</v>
      </c>
      <c r="AD27" s="134">
        <v>1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</row>
    <row r="28" spans="1:37" x14ac:dyDescent="0.3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37" x14ac:dyDescent="0.3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37" x14ac:dyDescent="0.3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37" x14ac:dyDescent="0.3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37" x14ac:dyDescent="0.3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69"/>
      <c r="M32" s="154"/>
    </row>
    <row r="33" spans="1:18" x14ac:dyDescent="0.3">
      <c r="A33" s="170" t="s">
        <v>69</v>
      </c>
      <c r="B33" s="171"/>
      <c r="C33" s="172"/>
      <c r="D33" s="173" t="s">
        <v>87</v>
      </c>
      <c r="E33" s="174" t="s">
        <v>88</v>
      </c>
      <c r="F33" s="175"/>
      <c r="G33" s="173" t="s">
        <v>87</v>
      </c>
      <c r="H33" s="174" t="s">
        <v>89</v>
      </c>
      <c r="I33" s="176"/>
      <c r="J33" s="174" t="s">
        <v>90</v>
      </c>
      <c r="K33" s="177" t="s">
        <v>91</v>
      </c>
      <c r="L33" s="34"/>
      <c r="M33" s="175"/>
      <c r="P33" s="180"/>
      <c r="Q33" s="180"/>
      <c r="R33" s="181"/>
    </row>
    <row r="34" spans="1:18" x14ac:dyDescent="0.3">
      <c r="A34" s="182" t="s">
        <v>92</v>
      </c>
      <c r="B34" s="183"/>
      <c r="C34" s="184"/>
      <c r="D34" s="185"/>
      <c r="E34" s="312"/>
      <c r="F34" s="312"/>
      <c r="G34" s="186" t="s">
        <v>93</v>
      </c>
      <c r="H34" s="183"/>
      <c r="I34" s="187"/>
      <c r="J34" s="188"/>
      <c r="K34" s="189" t="s">
        <v>94</v>
      </c>
      <c r="L34" s="190"/>
      <c r="M34" s="209"/>
      <c r="P34" s="192"/>
      <c r="Q34" s="192"/>
      <c r="R34" s="193"/>
    </row>
    <row r="35" spans="1:18" x14ac:dyDescent="0.3">
      <c r="A35" s="194" t="s">
        <v>95</v>
      </c>
      <c r="B35" s="195"/>
      <c r="C35" s="196"/>
      <c r="D35" s="197"/>
      <c r="E35" s="308"/>
      <c r="F35" s="308"/>
      <c r="G35" s="198" t="s">
        <v>96</v>
      </c>
      <c r="H35" s="199"/>
      <c r="I35" s="200"/>
      <c r="J35" s="201"/>
      <c r="K35" s="202"/>
      <c r="L35" s="169"/>
      <c r="M35" s="203"/>
      <c r="P35" s="193"/>
      <c r="Q35" s="204"/>
      <c r="R35" s="193"/>
    </row>
    <row r="36" spans="1:18" x14ac:dyDescent="0.3">
      <c r="A36" s="205"/>
      <c r="B36" s="206"/>
      <c r="C36" s="207"/>
      <c r="D36" s="197"/>
      <c r="E36" s="208"/>
      <c r="F36" s="154"/>
      <c r="G36" s="198" t="s">
        <v>97</v>
      </c>
      <c r="H36" s="199"/>
      <c r="I36" s="200"/>
      <c r="J36" s="201"/>
      <c r="K36" s="189" t="s">
        <v>98</v>
      </c>
      <c r="L36" s="190"/>
      <c r="M36" s="209"/>
      <c r="P36" s="192"/>
      <c r="Q36" s="192"/>
      <c r="R36" s="193"/>
    </row>
    <row r="37" spans="1:18" x14ac:dyDescent="0.3">
      <c r="A37" s="210"/>
      <c r="B37" s="211"/>
      <c r="C37" s="212"/>
      <c r="D37" s="197"/>
      <c r="E37" s="208"/>
      <c r="F37" s="154"/>
      <c r="G37" s="198" t="s">
        <v>99</v>
      </c>
      <c r="H37" s="199"/>
      <c r="I37" s="200"/>
      <c r="J37" s="201"/>
      <c r="K37" s="213"/>
      <c r="L37" s="154"/>
      <c r="M37" s="191"/>
      <c r="P37" s="193"/>
      <c r="Q37" s="204"/>
      <c r="R37" s="193"/>
    </row>
    <row r="38" spans="1:18" x14ac:dyDescent="0.3">
      <c r="A38" s="214"/>
      <c r="B38" s="215"/>
      <c r="C38" s="216"/>
      <c r="D38" s="197"/>
      <c r="E38" s="208"/>
      <c r="F38" s="154"/>
      <c r="G38" s="198" t="s">
        <v>100</v>
      </c>
      <c r="H38" s="199"/>
      <c r="I38" s="200"/>
      <c r="J38" s="201"/>
      <c r="K38" s="194"/>
      <c r="L38" s="169"/>
      <c r="M38" s="203"/>
      <c r="P38" s="193"/>
      <c r="Q38" s="204"/>
      <c r="R38" s="193"/>
    </row>
    <row r="39" spans="1:18" x14ac:dyDescent="0.3">
      <c r="A39" s="217"/>
      <c r="B39" s="18"/>
      <c r="C39" s="212"/>
      <c r="D39" s="197"/>
      <c r="E39" s="208"/>
      <c r="F39" s="154"/>
      <c r="G39" s="198" t="s">
        <v>101</v>
      </c>
      <c r="H39" s="199"/>
      <c r="I39" s="200"/>
      <c r="J39" s="201"/>
      <c r="K39" s="189" t="s">
        <v>30</v>
      </c>
      <c r="L39" s="190"/>
      <c r="M39" s="209"/>
      <c r="P39" s="192"/>
      <c r="Q39" s="192"/>
      <c r="R39" s="193"/>
    </row>
    <row r="40" spans="1:18" x14ac:dyDescent="0.3">
      <c r="A40" s="217"/>
      <c r="B40" s="18"/>
      <c r="C40" s="218"/>
      <c r="D40" s="197"/>
      <c r="E40" s="208"/>
      <c r="F40" s="154"/>
      <c r="G40" s="198" t="s">
        <v>102</v>
      </c>
      <c r="H40" s="199"/>
      <c r="I40" s="200"/>
      <c r="J40" s="201"/>
      <c r="K40" s="213"/>
      <c r="L40" s="154"/>
      <c r="M40" s="191"/>
      <c r="P40" s="193"/>
      <c r="Q40" s="204"/>
      <c r="R40" s="193"/>
    </row>
    <row r="41" spans="1:18" x14ac:dyDescent="0.3">
      <c r="A41" s="219"/>
      <c r="B41" s="220"/>
      <c r="C41" s="221"/>
      <c r="D41" s="222"/>
      <c r="E41" s="223"/>
      <c r="F41" s="169"/>
      <c r="G41" s="224" t="s">
        <v>103</v>
      </c>
      <c r="H41" s="195"/>
      <c r="I41" s="225"/>
      <c r="J41" s="226"/>
      <c r="K41" s="194" t="str">
        <f>M4</f>
        <v>Guti János</v>
      </c>
      <c r="L41" s="169"/>
      <c r="M41" s="203"/>
      <c r="P41" s="193"/>
      <c r="Q41" s="204"/>
      <c r="R41" s="227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46" priority="18" stopIfTrue="1" operator="equal">
      <formula>"Bye"</formula>
    </cfRule>
  </conditionalFormatting>
  <conditionalFormatting sqref="I7">
    <cfRule type="expression" dxfId="45" priority="13" stopIfTrue="1">
      <formula>$Q7&gt;=1</formula>
    </cfRule>
  </conditionalFormatting>
  <conditionalFormatting sqref="I9">
    <cfRule type="expression" dxfId="44" priority="9" stopIfTrue="1">
      <formula>$Q9&gt;=1</formula>
    </cfRule>
  </conditionalFormatting>
  <conditionalFormatting sqref="I11">
    <cfRule type="expression" dxfId="43" priority="5" stopIfTrue="1">
      <formula>$Q11&gt;=1</formula>
    </cfRule>
  </conditionalFormatting>
  <conditionalFormatting sqref="I13">
    <cfRule type="expression" dxfId="42" priority="1" stopIfTrue="1">
      <formula>$Q13&gt;=1</formula>
    </cfRule>
  </conditionalFormatting>
  <conditionalFormatting sqref="R41">
    <cfRule type="expression" dxfId="41" priority="17" stopIfTrue="1">
      <formula>$O$1="CU"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Q134"/>
  <sheetViews>
    <sheetView workbookViewId="0">
      <selection activeCell="C2" sqref="C2"/>
    </sheetView>
  </sheetViews>
  <sheetFormatPr defaultRowHeight="14.4" x14ac:dyDescent="0.3"/>
  <cols>
    <col min="1" max="1" width="3.88671875" customWidth="1"/>
    <col min="2" max="2" width="16.5546875" customWidth="1"/>
    <col min="3" max="3" width="14" customWidth="1"/>
    <col min="4" max="4" width="13.88671875" style="114" customWidth="1"/>
    <col min="5" max="5" width="12.109375" style="115" customWidth="1"/>
    <col min="6" max="6" width="6.109375" style="116" hidden="1" customWidth="1"/>
    <col min="7" max="7" width="29.88671875" style="116" customWidth="1"/>
    <col min="8" max="8" width="7.6640625" style="114" customWidth="1"/>
    <col min="9" max="13" width="7.4414062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16.5546875" customWidth="1"/>
    <col min="259" max="259" width="14" customWidth="1"/>
    <col min="260" max="260" width="13.88671875" customWidth="1"/>
    <col min="261" max="261" width="12.109375" customWidth="1"/>
    <col min="262" max="262" width="0" hidden="1" customWidth="1"/>
    <col min="263" max="263" width="29.8867187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16.5546875" customWidth="1"/>
    <col min="515" max="515" width="14" customWidth="1"/>
    <col min="516" max="516" width="13.88671875" customWidth="1"/>
    <col min="517" max="517" width="12.109375" customWidth="1"/>
    <col min="518" max="518" width="0" hidden="1" customWidth="1"/>
    <col min="519" max="519" width="29.8867187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16.5546875" customWidth="1"/>
    <col min="771" max="771" width="14" customWidth="1"/>
    <col min="772" max="772" width="13.88671875" customWidth="1"/>
    <col min="773" max="773" width="12.109375" customWidth="1"/>
    <col min="774" max="774" width="0" hidden="1" customWidth="1"/>
    <col min="775" max="775" width="29.8867187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16.5546875" customWidth="1"/>
    <col min="1027" max="1027" width="14" customWidth="1"/>
    <col min="1028" max="1028" width="13.88671875" customWidth="1"/>
    <col min="1029" max="1029" width="12.109375" customWidth="1"/>
    <col min="1030" max="1030" width="0" hidden="1" customWidth="1"/>
    <col min="1031" max="1031" width="29.8867187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16.5546875" customWidth="1"/>
    <col min="1283" max="1283" width="14" customWidth="1"/>
    <col min="1284" max="1284" width="13.88671875" customWidth="1"/>
    <col min="1285" max="1285" width="12.109375" customWidth="1"/>
    <col min="1286" max="1286" width="0" hidden="1" customWidth="1"/>
    <col min="1287" max="1287" width="29.8867187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16.5546875" customWidth="1"/>
    <col min="1539" max="1539" width="14" customWidth="1"/>
    <col min="1540" max="1540" width="13.88671875" customWidth="1"/>
    <col min="1541" max="1541" width="12.109375" customWidth="1"/>
    <col min="1542" max="1542" width="0" hidden="1" customWidth="1"/>
    <col min="1543" max="1543" width="29.8867187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16.5546875" customWidth="1"/>
    <col min="1795" max="1795" width="14" customWidth="1"/>
    <col min="1796" max="1796" width="13.88671875" customWidth="1"/>
    <col min="1797" max="1797" width="12.109375" customWidth="1"/>
    <col min="1798" max="1798" width="0" hidden="1" customWidth="1"/>
    <col min="1799" max="1799" width="29.8867187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16.5546875" customWidth="1"/>
    <col min="2051" max="2051" width="14" customWidth="1"/>
    <col min="2052" max="2052" width="13.88671875" customWidth="1"/>
    <col min="2053" max="2053" width="12.109375" customWidth="1"/>
    <col min="2054" max="2054" width="0" hidden="1" customWidth="1"/>
    <col min="2055" max="2055" width="29.8867187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16.5546875" customWidth="1"/>
    <col min="2307" max="2307" width="14" customWidth="1"/>
    <col min="2308" max="2308" width="13.88671875" customWidth="1"/>
    <col min="2309" max="2309" width="12.109375" customWidth="1"/>
    <col min="2310" max="2310" width="0" hidden="1" customWidth="1"/>
    <col min="2311" max="2311" width="29.8867187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16.5546875" customWidth="1"/>
    <col min="2563" max="2563" width="14" customWidth="1"/>
    <col min="2564" max="2564" width="13.88671875" customWidth="1"/>
    <col min="2565" max="2565" width="12.109375" customWidth="1"/>
    <col min="2566" max="2566" width="0" hidden="1" customWidth="1"/>
    <col min="2567" max="2567" width="29.8867187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16.5546875" customWidth="1"/>
    <col min="2819" max="2819" width="14" customWidth="1"/>
    <col min="2820" max="2820" width="13.88671875" customWidth="1"/>
    <col min="2821" max="2821" width="12.109375" customWidth="1"/>
    <col min="2822" max="2822" width="0" hidden="1" customWidth="1"/>
    <col min="2823" max="2823" width="29.8867187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16.5546875" customWidth="1"/>
    <col min="3075" max="3075" width="14" customWidth="1"/>
    <col min="3076" max="3076" width="13.88671875" customWidth="1"/>
    <col min="3077" max="3077" width="12.109375" customWidth="1"/>
    <col min="3078" max="3078" width="0" hidden="1" customWidth="1"/>
    <col min="3079" max="3079" width="29.8867187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16.5546875" customWidth="1"/>
    <col min="3331" max="3331" width="14" customWidth="1"/>
    <col min="3332" max="3332" width="13.88671875" customWidth="1"/>
    <col min="3333" max="3333" width="12.109375" customWidth="1"/>
    <col min="3334" max="3334" width="0" hidden="1" customWidth="1"/>
    <col min="3335" max="3335" width="29.8867187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16.5546875" customWidth="1"/>
    <col min="3587" max="3587" width="14" customWidth="1"/>
    <col min="3588" max="3588" width="13.88671875" customWidth="1"/>
    <col min="3589" max="3589" width="12.109375" customWidth="1"/>
    <col min="3590" max="3590" width="0" hidden="1" customWidth="1"/>
    <col min="3591" max="3591" width="29.8867187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16.5546875" customWidth="1"/>
    <col min="3843" max="3843" width="14" customWidth="1"/>
    <col min="3844" max="3844" width="13.88671875" customWidth="1"/>
    <col min="3845" max="3845" width="12.109375" customWidth="1"/>
    <col min="3846" max="3846" width="0" hidden="1" customWidth="1"/>
    <col min="3847" max="3847" width="29.8867187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16.5546875" customWidth="1"/>
    <col min="4099" max="4099" width="14" customWidth="1"/>
    <col min="4100" max="4100" width="13.88671875" customWidth="1"/>
    <col min="4101" max="4101" width="12.109375" customWidth="1"/>
    <col min="4102" max="4102" width="0" hidden="1" customWidth="1"/>
    <col min="4103" max="4103" width="29.8867187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16.5546875" customWidth="1"/>
    <col min="4355" max="4355" width="14" customWidth="1"/>
    <col min="4356" max="4356" width="13.88671875" customWidth="1"/>
    <col min="4357" max="4357" width="12.109375" customWidth="1"/>
    <col min="4358" max="4358" width="0" hidden="1" customWidth="1"/>
    <col min="4359" max="4359" width="29.8867187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16.5546875" customWidth="1"/>
    <col min="4611" max="4611" width="14" customWidth="1"/>
    <col min="4612" max="4612" width="13.88671875" customWidth="1"/>
    <col min="4613" max="4613" width="12.109375" customWidth="1"/>
    <col min="4614" max="4614" width="0" hidden="1" customWidth="1"/>
    <col min="4615" max="4615" width="29.8867187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16.5546875" customWidth="1"/>
    <col min="4867" max="4867" width="14" customWidth="1"/>
    <col min="4868" max="4868" width="13.88671875" customWidth="1"/>
    <col min="4869" max="4869" width="12.109375" customWidth="1"/>
    <col min="4870" max="4870" width="0" hidden="1" customWidth="1"/>
    <col min="4871" max="4871" width="29.8867187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16.5546875" customWidth="1"/>
    <col min="5123" max="5123" width="14" customWidth="1"/>
    <col min="5124" max="5124" width="13.88671875" customWidth="1"/>
    <col min="5125" max="5125" width="12.109375" customWidth="1"/>
    <col min="5126" max="5126" width="0" hidden="1" customWidth="1"/>
    <col min="5127" max="5127" width="29.8867187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16.5546875" customWidth="1"/>
    <col min="5379" max="5379" width="14" customWidth="1"/>
    <col min="5380" max="5380" width="13.88671875" customWidth="1"/>
    <col min="5381" max="5381" width="12.109375" customWidth="1"/>
    <col min="5382" max="5382" width="0" hidden="1" customWidth="1"/>
    <col min="5383" max="5383" width="29.8867187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16.5546875" customWidth="1"/>
    <col min="5635" max="5635" width="14" customWidth="1"/>
    <col min="5636" max="5636" width="13.88671875" customWidth="1"/>
    <col min="5637" max="5637" width="12.109375" customWidth="1"/>
    <col min="5638" max="5638" width="0" hidden="1" customWidth="1"/>
    <col min="5639" max="5639" width="29.8867187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16.5546875" customWidth="1"/>
    <col min="5891" max="5891" width="14" customWidth="1"/>
    <col min="5892" max="5892" width="13.88671875" customWidth="1"/>
    <col min="5893" max="5893" width="12.109375" customWidth="1"/>
    <col min="5894" max="5894" width="0" hidden="1" customWidth="1"/>
    <col min="5895" max="5895" width="29.8867187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16.5546875" customWidth="1"/>
    <col min="6147" max="6147" width="14" customWidth="1"/>
    <col min="6148" max="6148" width="13.88671875" customWidth="1"/>
    <col min="6149" max="6149" width="12.109375" customWidth="1"/>
    <col min="6150" max="6150" width="0" hidden="1" customWidth="1"/>
    <col min="6151" max="6151" width="29.8867187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16.5546875" customWidth="1"/>
    <col min="6403" max="6403" width="14" customWidth="1"/>
    <col min="6404" max="6404" width="13.88671875" customWidth="1"/>
    <col min="6405" max="6405" width="12.109375" customWidth="1"/>
    <col min="6406" max="6406" width="0" hidden="1" customWidth="1"/>
    <col min="6407" max="6407" width="29.8867187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16.5546875" customWidth="1"/>
    <col min="6659" max="6659" width="14" customWidth="1"/>
    <col min="6660" max="6660" width="13.88671875" customWidth="1"/>
    <col min="6661" max="6661" width="12.109375" customWidth="1"/>
    <col min="6662" max="6662" width="0" hidden="1" customWidth="1"/>
    <col min="6663" max="6663" width="29.8867187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16.5546875" customWidth="1"/>
    <col min="6915" max="6915" width="14" customWidth="1"/>
    <col min="6916" max="6916" width="13.88671875" customWidth="1"/>
    <col min="6917" max="6917" width="12.109375" customWidth="1"/>
    <col min="6918" max="6918" width="0" hidden="1" customWidth="1"/>
    <col min="6919" max="6919" width="29.8867187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16.5546875" customWidth="1"/>
    <col min="7171" max="7171" width="14" customWidth="1"/>
    <col min="7172" max="7172" width="13.88671875" customWidth="1"/>
    <col min="7173" max="7173" width="12.109375" customWidth="1"/>
    <col min="7174" max="7174" width="0" hidden="1" customWidth="1"/>
    <col min="7175" max="7175" width="29.8867187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16.5546875" customWidth="1"/>
    <col min="7427" max="7427" width="14" customWidth="1"/>
    <col min="7428" max="7428" width="13.88671875" customWidth="1"/>
    <col min="7429" max="7429" width="12.109375" customWidth="1"/>
    <col min="7430" max="7430" width="0" hidden="1" customWidth="1"/>
    <col min="7431" max="7431" width="29.8867187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16.5546875" customWidth="1"/>
    <col min="7683" max="7683" width="14" customWidth="1"/>
    <col min="7684" max="7684" width="13.88671875" customWidth="1"/>
    <col min="7685" max="7685" width="12.109375" customWidth="1"/>
    <col min="7686" max="7686" width="0" hidden="1" customWidth="1"/>
    <col min="7687" max="7687" width="29.8867187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16.5546875" customWidth="1"/>
    <col min="7939" max="7939" width="14" customWidth="1"/>
    <col min="7940" max="7940" width="13.88671875" customWidth="1"/>
    <col min="7941" max="7941" width="12.109375" customWidth="1"/>
    <col min="7942" max="7942" width="0" hidden="1" customWidth="1"/>
    <col min="7943" max="7943" width="29.8867187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16.5546875" customWidth="1"/>
    <col min="8195" max="8195" width="14" customWidth="1"/>
    <col min="8196" max="8196" width="13.88671875" customWidth="1"/>
    <col min="8197" max="8197" width="12.109375" customWidth="1"/>
    <col min="8198" max="8198" width="0" hidden="1" customWidth="1"/>
    <col min="8199" max="8199" width="29.8867187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16.5546875" customWidth="1"/>
    <col min="8451" max="8451" width="14" customWidth="1"/>
    <col min="8452" max="8452" width="13.88671875" customWidth="1"/>
    <col min="8453" max="8453" width="12.109375" customWidth="1"/>
    <col min="8454" max="8454" width="0" hidden="1" customWidth="1"/>
    <col min="8455" max="8455" width="29.8867187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16.5546875" customWidth="1"/>
    <col min="8707" max="8707" width="14" customWidth="1"/>
    <col min="8708" max="8708" width="13.88671875" customWidth="1"/>
    <col min="8709" max="8709" width="12.109375" customWidth="1"/>
    <col min="8710" max="8710" width="0" hidden="1" customWidth="1"/>
    <col min="8711" max="8711" width="29.8867187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16.5546875" customWidth="1"/>
    <col min="8963" max="8963" width="14" customWidth="1"/>
    <col min="8964" max="8964" width="13.88671875" customWidth="1"/>
    <col min="8965" max="8965" width="12.109375" customWidth="1"/>
    <col min="8966" max="8966" width="0" hidden="1" customWidth="1"/>
    <col min="8967" max="8967" width="29.8867187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16.5546875" customWidth="1"/>
    <col min="9219" max="9219" width="14" customWidth="1"/>
    <col min="9220" max="9220" width="13.88671875" customWidth="1"/>
    <col min="9221" max="9221" width="12.109375" customWidth="1"/>
    <col min="9222" max="9222" width="0" hidden="1" customWidth="1"/>
    <col min="9223" max="9223" width="29.8867187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16.5546875" customWidth="1"/>
    <col min="9475" max="9475" width="14" customWidth="1"/>
    <col min="9476" max="9476" width="13.88671875" customWidth="1"/>
    <col min="9477" max="9477" width="12.109375" customWidth="1"/>
    <col min="9478" max="9478" width="0" hidden="1" customWidth="1"/>
    <col min="9479" max="9479" width="29.8867187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16.5546875" customWidth="1"/>
    <col min="9731" max="9731" width="14" customWidth="1"/>
    <col min="9732" max="9732" width="13.88671875" customWidth="1"/>
    <col min="9733" max="9733" width="12.109375" customWidth="1"/>
    <col min="9734" max="9734" width="0" hidden="1" customWidth="1"/>
    <col min="9735" max="9735" width="29.8867187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16.5546875" customWidth="1"/>
    <col min="9987" max="9987" width="14" customWidth="1"/>
    <col min="9988" max="9988" width="13.88671875" customWidth="1"/>
    <col min="9989" max="9989" width="12.109375" customWidth="1"/>
    <col min="9990" max="9990" width="0" hidden="1" customWidth="1"/>
    <col min="9991" max="9991" width="29.8867187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16.5546875" customWidth="1"/>
    <col min="10243" max="10243" width="14" customWidth="1"/>
    <col min="10244" max="10244" width="13.88671875" customWidth="1"/>
    <col min="10245" max="10245" width="12.109375" customWidth="1"/>
    <col min="10246" max="10246" width="0" hidden="1" customWidth="1"/>
    <col min="10247" max="10247" width="29.8867187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16.5546875" customWidth="1"/>
    <col min="10499" max="10499" width="14" customWidth="1"/>
    <col min="10500" max="10500" width="13.88671875" customWidth="1"/>
    <col min="10501" max="10501" width="12.109375" customWidth="1"/>
    <col min="10502" max="10502" width="0" hidden="1" customWidth="1"/>
    <col min="10503" max="10503" width="29.8867187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16.5546875" customWidth="1"/>
    <col min="10755" max="10755" width="14" customWidth="1"/>
    <col min="10756" max="10756" width="13.88671875" customWidth="1"/>
    <col min="10757" max="10757" width="12.109375" customWidth="1"/>
    <col min="10758" max="10758" width="0" hidden="1" customWidth="1"/>
    <col min="10759" max="10759" width="29.8867187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16.5546875" customWidth="1"/>
    <col min="11011" max="11011" width="14" customWidth="1"/>
    <col min="11012" max="11012" width="13.88671875" customWidth="1"/>
    <col min="11013" max="11013" width="12.109375" customWidth="1"/>
    <col min="11014" max="11014" width="0" hidden="1" customWidth="1"/>
    <col min="11015" max="11015" width="29.8867187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16.5546875" customWidth="1"/>
    <col min="11267" max="11267" width="14" customWidth="1"/>
    <col min="11268" max="11268" width="13.88671875" customWidth="1"/>
    <col min="11269" max="11269" width="12.109375" customWidth="1"/>
    <col min="11270" max="11270" width="0" hidden="1" customWidth="1"/>
    <col min="11271" max="11271" width="29.8867187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16.5546875" customWidth="1"/>
    <col min="11523" max="11523" width="14" customWidth="1"/>
    <col min="11524" max="11524" width="13.88671875" customWidth="1"/>
    <col min="11525" max="11525" width="12.109375" customWidth="1"/>
    <col min="11526" max="11526" width="0" hidden="1" customWidth="1"/>
    <col min="11527" max="11527" width="29.8867187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16.5546875" customWidth="1"/>
    <col min="11779" max="11779" width="14" customWidth="1"/>
    <col min="11780" max="11780" width="13.88671875" customWidth="1"/>
    <col min="11781" max="11781" width="12.109375" customWidth="1"/>
    <col min="11782" max="11782" width="0" hidden="1" customWidth="1"/>
    <col min="11783" max="11783" width="29.8867187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16.5546875" customWidth="1"/>
    <col min="12035" max="12035" width="14" customWidth="1"/>
    <col min="12036" max="12036" width="13.88671875" customWidth="1"/>
    <col min="12037" max="12037" width="12.109375" customWidth="1"/>
    <col min="12038" max="12038" width="0" hidden="1" customWidth="1"/>
    <col min="12039" max="12039" width="29.8867187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16.5546875" customWidth="1"/>
    <col min="12291" max="12291" width="14" customWidth="1"/>
    <col min="12292" max="12292" width="13.88671875" customWidth="1"/>
    <col min="12293" max="12293" width="12.109375" customWidth="1"/>
    <col min="12294" max="12294" width="0" hidden="1" customWidth="1"/>
    <col min="12295" max="12295" width="29.8867187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16.5546875" customWidth="1"/>
    <col min="12547" max="12547" width="14" customWidth="1"/>
    <col min="12548" max="12548" width="13.88671875" customWidth="1"/>
    <col min="12549" max="12549" width="12.109375" customWidth="1"/>
    <col min="12550" max="12550" width="0" hidden="1" customWidth="1"/>
    <col min="12551" max="12551" width="29.8867187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16.5546875" customWidth="1"/>
    <col min="12803" max="12803" width="14" customWidth="1"/>
    <col min="12804" max="12804" width="13.88671875" customWidth="1"/>
    <col min="12805" max="12805" width="12.109375" customWidth="1"/>
    <col min="12806" max="12806" width="0" hidden="1" customWidth="1"/>
    <col min="12807" max="12807" width="29.8867187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16.5546875" customWidth="1"/>
    <col min="13059" max="13059" width="14" customWidth="1"/>
    <col min="13060" max="13060" width="13.88671875" customWidth="1"/>
    <col min="13061" max="13061" width="12.109375" customWidth="1"/>
    <col min="13062" max="13062" width="0" hidden="1" customWidth="1"/>
    <col min="13063" max="13063" width="29.8867187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16.5546875" customWidth="1"/>
    <col min="13315" max="13315" width="14" customWidth="1"/>
    <col min="13316" max="13316" width="13.88671875" customWidth="1"/>
    <col min="13317" max="13317" width="12.109375" customWidth="1"/>
    <col min="13318" max="13318" width="0" hidden="1" customWidth="1"/>
    <col min="13319" max="13319" width="29.8867187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16.5546875" customWidth="1"/>
    <col min="13571" max="13571" width="14" customWidth="1"/>
    <col min="13572" max="13572" width="13.88671875" customWidth="1"/>
    <col min="13573" max="13573" width="12.109375" customWidth="1"/>
    <col min="13574" max="13574" width="0" hidden="1" customWidth="1"/>
    <col min="13575" max="13575" width="29.8867187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16.5546875" customWidth="1"/>
    <col min="13827" max="13827" width="14" customWidth="1"/>
    <col min="13828" max="13828" width="13.88671875" customWidth="1"/>
    <col min="13829" max="13829" width="12.109375" customWidth="1"/>
    <col min="13830" max="13830" width="0" hidden="1" customWidth="1"/>
    <col min="13831" max="13831" width="29.8867187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16.5546875" customWidth="1"/>
    <col min="14083" max="14083" width="14" customWidth="1"/>
    <col min="14084" max="14084" width="13.88671875" customWidth="1"/>
    <col min="14085" max="14085" width="12.109375" customWidth="1"/>
    <col min="14086" max="14086" width="0" hidden="1" customWidth="1"/>
    <col min="14087" max="14087" width="29.8867187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16.5546875" customWidth="1"/>
    <col min="14339" max="14339" width="14" customWidth="1"/>
    <col min="14340" max="14340" width="13.88671875" customWidth="1"/>
    <col min="14341" max="14341" width="12.109375" customWidth="1"/>
    <col min="14342" max="14342" width="0" hidden="1" customWidth="1"/>
    <col min="14343" max="14343" width="29.8867187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16.5546875" customWidth="1"/>
    <col min="14595" max="14595" width="14" customWidth="1"/>
    <col min="14596" max="14596" width="13.88671875" customWidth="1"/>
    <col min="14597" max="14597" width="12.109375" customWidth="1"/>
    <col min="14598" max="14598" width="0" hidden="1" customWidth="1"/>
    <col min="14599" max="14599" width="29.8867187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16.5546875" customWidth="1"/>
    <col min="14851" max="14851" width="14" customWidth="1"/>
    <col min="14852" max="14852" width="13.88671875" customWidth="1"/>
    <col min="14853" max="14853" width="12.109375" customWidth="1"/>
    <col min="14854" max="14854" width="0" hidden="1" customWidth="1"/>
    <col min="14855" max="14855" width="29.8867187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16.5546875" customWidth="1"/>
    <col min="15107" max="15107" width="14" customWidth="1"/>
    <col min="15108" max="15108" width="13.88671875" customWidth="1"/>
    <col min="15109" max="15109" width="12.109375" customWidth="1"/>
    <col min="15110" max="15110" width="0" hidden="1" customWidth="1"/>
    <col min="15111" max="15111" width="29.8867187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16.5546875" customWidth="1"/>
    <col min="15363" max="15363" width="14" customWidth="1"/>
    <col min="15364" max="15364" width="13.88671875" customWidth="1"/>
    <col min="15365" max="15365" width="12.109375" customWidth="1"/>
    <col min="15366" max="15366" width="0" hidden="1" customWidth="1"/>
    <col min="15367" max="15367" width="29.8867187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16.5546875" customWidth="1"/>
    <col min="15619" max="15619" width="14" customWidth="1"/>
    <col min="15620" max="15620" width="13.88671875" customWidth="1"/>
    <col min="15621" max="15621" width="12.109375" customWidth="1"/>
    <col min="15622" max="15622" width="0" hidden="1" customWidth="1"/>
    <col min="15623" max="15623" width="29.8867187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16.5546875" customWidth="1"/>
    <col min="15875" max="15875" width="14" customWidth="1"/>
    <col min="15876" max="15876" width="13.88671875" customWidth="1"/>
    <col min="15877" max="15877" width="12.109375" customWidth="1"/>
    <col min="15878" max="15878" width="0" hidden="1" customWidth="1"/>
    <col min="15879" max="15879" width="29.8867187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16.5546875" customWidth="1"/>
    <col min="16131" max="16131" width="14" customWidth="1"/>
    <col min="16132" max="16132" width="13.88671875" customWidth="1"/>
    <col min="16133" max="16133" width="12.109375" customWidth="1"/>
    <col min="16134" max="16134" width="0" hidden="1" customWidth="1"/>
    <col min="16135" max="16135" width="29.8867187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tr">
        <f>[2]Altalanos!$A$6</f>
        <v>Sz-Sz-B vármegyei Diákolimpia kijátszandó táblák</v>
      </c>
      <c r="B1" s="40"/>
      <c r="C1" s="40"/>
      <c r="D1" s="41"/>
      <c r="E1" s="42"/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228" t="str">
        <f>[2]Altalanos!$C$8</f>
        <v>VI.kcs U16 lány B</v>
      </c>
      <c r="D2" s="43"/>
      <c r="E2" s="42" t="s">
        <v>28</v>
      </c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[2]Altalanos!$A$10</f>
        <v>45776</v>
      </c>
      <c r="B5" s="72"/>
      <c r="C5" s="73" t="str">
        <f>[2]Altalanos!$C$10</f>
        <v>Nyíregyháza</v>
      </c>
      <c r="D5" s="74" t="str">
        <f>[2]Altalanos!$D$10</f>
        <v xml:space="preserve">  </v>
      </c>
      <c r="E5" s="74"/>
      <c r="F5" s="74"/>
      <c r="G5" s="74"/>
      <c r="H5" s="75" t="str">
        <f>[2]Altalanos!$E$12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250" t="s">
        <v>35</v>
      </c>
      <c r="C6" s="251" t="s">
        <v>36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242" t="s">
        <v>148</v>
      </c>
      <c r="C7" s="243" t="s">
        <v>149</v>
      </c>
      <c r="D7" t="s">
        <v>150</v>
      </c>
      <c r="E7" s="96"/>
      <c r="F7" s="97"/>
      <c r="G7" s="98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94" t="s">
        <v>151</v>
      </c>
      <c r="C8" s="95" t="s">
        <v>152</v>
      </c>
      <c r="D8" t="s">
        <v>153</v>
      </c>
      <c r="E8" s="96"/>
      <c r="F8" s="107"/>
      <c r="G8" s="108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94" t="s">
        <v>154</v>
      </c>
      <c r="C9" s="95" t="s">
        <v>155</v>
      </c>
      <c r="D9" t="s">
        <v>156</v>
      </c>
      <c r="E9" s="96"/>
      <c r="F9" s="107"/>
      <c r="G9" s="108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111"/>
      <c r="C10" s="111"/>
      <c r="D10" s="99"/>
      <c r="E10" s="96"/>
      <c r="F10" s="107"/>
      <c r="G10" s="108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/>
      <c r="B11"/>
      <c r="C11"/>
      <c r="D11" s="114"/>
      <c r="E11" s="115"/>
      <c r="F11" s="116"/>
      <c r="G11" s="116"/>
      <c r="H11" s="114"/>
      <c r="I11" s="114"/>
      <c r="J11" s="114"/>
      <c r="K11" s="114"/>
      <c r="L11" s="114"/>
      <c r="M11" s="114"/>
      <c r="N11" s="114"/>
      <c r="O11" s="114"/>
      <c r="P11" s="114"/>
      <c r="Q11" s="114"/>
    </row>
    <row r="12" spans="1:17" s="106" customFormat="1" ht="18.899999999999999" customHeight="1" x14ac:dyDescent="0.3">
      <c r="A12"/>
      <c r="B12"/>
      <c r="C12"/>
      <c r="D12" s="114"/>
      <c r="E12" s="115"/>
      <c r="F12" s="116"/>
      <c r="G12" s="116"/>
      <c r="H12" s="114"/>
      <c r="I12" s="114"/>
      <c r="J12" s="114"/>
      <c r="K12" s="114"/>
      <c r="L12" s="114"/>
      <c r="M12" s="114"/>
      <c r="N12" s="114"/>
      <c r="O12" s="114"/>
      <c r="P12" s="114"/>
      <c r="Q12" s="114"/>
    </row>
    <row r="13" spans="1:17" s="106" customFormat="1" ht="18.899999999999999" customHeight="1" x14ac:dyDescent="0.3">
      <c r="A13"/>
      <c r="B13"/>
      <c r="C13"/>
      <c r="D13" s="114"/>
      <c r="E13" s="115"/>
      <c r="F13" s="116"/>
      <c r="G13" s="116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1:17" s="106" customFormat="1" ht="18.899999999999999" customHeight="1" x14ac:dyDescent="0.3">
      <c r="A14"/>
      <c r="B14"/>
      <c r="C14"/>
      <c r="D14" s="114"/>
      <c r="E14" s="115"/>
      <c r="F14" s="116"/>
      <c r="G14" s="116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06" customFormat="1" ht="18.899999999999999" customHeight="1" x14ac:dyDescent="0.3">
      <c r="A15"/>
      <c r="B15"/>
      <c r="C15"/>
      <c r="D15" s="114"/>
      <c r="E15" s="115"/>
      <c r="F15" s="116"/>
      <c r="G15" s="116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s="106" customFormat="1" ht="18.899999999999999" customHeight="1" x14ac:dyDescent="0.3">
      <c r="A16"/>
      <c r="B16"/>
      <c r="C16"/>
      <c r="D16" s="114"/>
      <c r="E16" s="115"/>
      <c r="F16" s="116"/>
      <c r="G16" s="116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s="106" customFormat="1" ht="18.899999999999999" customHeight="1" x14ac:dyDescent="0.3">
      <c r="A17"/>
      <c r="B17"/>
      <c r="C17"/>
      <c r="D17" s="114"/>
      <c r="E17" s="115"/>
      <c r="F17" s="116"/>
      <c r="G17" s="116"/>
      <c r="H17" s="114"/>
      <c r="I17" s="114"/>
      <c r="J17" s="114"/>
      <c r="K17" s="114"/>
      <c r="L17" s="114"/>
      <c r="M17" s="114"/>
      <c r="N17" s="114"/>
      <c r="O17" s="114"/>
      <c r="P17" s="114"/>
      <c r="Q17" s="114"/>
    </row>
    <row r="18" spans="1:17" s="106" customFormat="1" ht="18.899999999999999" customHeight="1" x14ac:dyDescent="0.3">
      <c r="A18"/>
      <c r="B18"/>
      <c r="C18"/>
      <c r="D18" s="114"/>
      <c r="E18" s="115"/>
      <c r="F18" s="116"/>
      <c r="G18" s="116"/>
      <c r="H18" s="114"/>
      <c r="I18" s="114"/>
      <c r="J18" s="114"/>
      <c r="K18" s="114"/>
      <c r="L18" s="114"/>
      <c r="M18" s="114"/>
      <c r="N18" s="114"/>
      <c r="O18" s="114"/>
      <c r="P18" s="114"/>
      <c r="Q18" s="114"/>
    </row>
    <row r="19" spans="1:17" s="106" customFormat="1" ht="18.899999999999999" customHeight="1" x14ac:dyDescent="0.3">
      <c r="A19"/>
      <c r="B19"/>
      <c r="C19"/>
      <c r="D19" s="114"/>
      <c r="E19" s="115"/>
      <c r="F19" s="116"/>
      <c r="G19" s="116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s="106" customFormat="1" ht="18.899999999999999" customHeight="1" x14ac:dyDescent="0.3">
      <c r="A20"/>
      <c r="B20"/>
      <c r="C20"/>
      <c r="D20" s="114"/>
      <c r="E20" s="115"/>
      <c r="F20" s="116"/>
      <c r="G20" s="116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s="106" customFormat="1" ht="18.899999999999999" customHeight="1" x14ac:dyDescent="0.3">
      <c r="A21"/>
      <c r="B21"/>
      <c r="C21"/>
      <c r="D21" s="114"/>
      <c r="E21" s="115"/>
      <c r="F21" s="116"/>
      <c r="G21" s="116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s="106" customFormat="1" ht="18.899999999999999" customHeight="1" x14ac:dyDescent="0.3">
      <c r="A22"/>
      <c r="B22"/>
      <c r="C22"/>
      <c r="D22" s="114"/>
      <c r="E22" s="115"/>
      <c r="F22" s="116"/>
      <c r="G22" s="116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106" customFormat="1" ht="18.899999999999999" customHeight="1" x14ac:dyDescent="0.3">
      <c r="A23"/>
      <c r="B23"/>
      <c r="C23"/>
      <c r="D23" s="114"/>
      <c r="E23" s="115"/>
      <c r="F23" s="116"/>
      <c r="G23" s="116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106" customFormat="1" ht="18.899999999999999" customHeight="1" x14ac:dyDescent="0.3">
      <c r="A24"/>
      <c r="B24"/>
      <c r="C24"/>
      <c r="D24" s="114"/>
      <c r="E24" s="115"/>
      <c r="F24" s="116"/>
      <c r="G24" s="116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s="106" customFormat="1" ht="18.899999999999999" customHeight="1" x14ac:dyDescent="0.3">
      <c r="A25"/>
      <c r="B25"/>
      <c r="C25"/>
      <c r="D25" s="114"/>
      <c r="E25" s="115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s="106" customFormat="1" ht="18.899999999999999" customHeight="1" x14ac:dyDescent="0.3">
      <c r="A26"/>
      <c r="B26"/>
      <c r="C26"/>
      <c r="D26" s="114"/>
      <c r="E26" s="115"/>
      <c r="F26" s="116"/>
      <c r="G26" s="116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s="106" customFormat="1" ht="18.899999999999999" customHeight="1" x14ac:dyDescent="0.3">
      <c r="A27"/>
      <c r="B27"/>
      <c r="C27"/>
      <c r="D27" s="114"/>
      <c r="E27" s="115"/>
      <c r="F27" s="116"/>
      <c r="G27" s="116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s="106" customFormat="1" ht="18.899999999999999" customHeight="1" x14ac:dyDescent="0.3">
      <c r="A28"/>
      <c r="B28"/>
      <c r="C28"/>
      <c r="D28" s="114"/>
      <c r="E28" s="115"/>
      <c r="F28" s="116"/>
      <c r="G28" s="116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s="106" customFormat="1" ht="18.899999999999999" customHeight="1" x14ac:dyDescent="0.3">
      <c r="A29"/>
      <c r="B29"/>
      <c r="C29"/>
      <c r="D29" s="114"/>
      <c r="E29" s="115"/>
      <c r="F29" s="116"/>
      <c r="G29" s="116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s="106" customFormat="1" ht="18.899999999999999" customHeight="1" x14ac:dyDescent="0.3">
      <c r="A30"/>
      <c r="B30"/>
      <c r="C30"/>
      <c r="D30" s="114"/>
      <c r="E30" s="115"/>
      <c r="F30" s="116"/>
      <c r="G30" s="116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s="106" customFormat="1" ht="18.899999999999999" customHeight="1" x14ac:dyDescent="0.3">
      <c r="A31"/>
      <c r="B31"/>
      <c r="C31"/>
      <c r="D31" s="114"/>
      <c r="E31" s="115"/>
      <c r="F31" s="116"/>
      <c r="G31" s="116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06" customFormat="1" ht="18.899999999999999" customHeight="1" x14ac:dyDescent="0.3">
      <c r="A32"/>
      <c r="B32"/>
      <c r="C32"/>
      <c r="D32" s="114"/>
      <c r="E32" s="115"/>
      <c r="F32" s="116"/>
      <c r="G32" s="116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s="106" customFormat="1" ht="18.899999999999999" customHeight="1" x14ac:dyDescent="0.3">
      <c r="A33"/>
      <c r="B33"/>
      <c r="C33"/>
      <c r="D33" s="114"/>
      <c r="E33" s="115"/>
      <c r="F33" s="116"/>
      <c r="G33" s="116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s="106" customFormat="1" ht="18.899999999999999" customHeight="1" x14ac:dyDescent="0.3">
      <c r="A34"/>
      <c r="B34"/>
      <c r="C34"/>
      <c r="D34" s="114"/>
      <c r="E34" s="115"/>
      <c r="F34" s="116"/>
      <c r="G34" s="116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s="106" customFormat="1" ht="18.899999999999999" customHeight="1" x14ac:dyDescent="0.3">
      <c r="A35"/>
      <c r="B35"/>
      <c r="C35"/>
      <c r="D35" s="114"/>
      <c r="E35" s="115"/>
      <c r="F35" s="116"/>
      <c r="G35" s="116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s="106" customFormat="1" ht="18.899999999999999" customHeight="1" x14ac:dyDescent="0.3">
      <c r="A36"/>
      <c r="B36"/>
      <c r="C36"/>
      <c r="D36" s="114"/>
      <c r="E36" s="115"/>
      <c r="F36" s="116"/>
      <c r="G36" s="116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D10">
    <cfRule type="expression" dxfId="40" priority="2" stopIfTrue="1">
      <formula>$Q7&gt;=1</formula>
    </cfRule>
  </conditionalFormatting>
  <conditionalFormatting sqref="E7:E10">
    <cfRule type="expression" dxfId="39" priority="4" stopIfTrue="1">
      <formula>AND(ROUNDDOWN(($A$4-E7)/365.25,0)&lt;=13,G7&lt;&gt;"OK")</formula>
    </cfRule>
    <cfRule type="expression" dxfId="38" priority="5" stopIfTrue="1">
      <formula>AND(ROUNDDOWN(($A$4-E7)/365.25,0)&lt;=14,G7&lt;&gt;"OK")</formula>
    </cfRule>
    <cfRule type="expression" dxfId="37" priority="6" stopIfTrue="1">
      <formula>AND(ROUNDDOWN(($A$4-E7)/365.25,0)&lt;=17,G7&lt;&gt;"OK")</formula>
    </cfRule>
  </conditionalFormatting>
  <conditionalFormatting sqref="J7:J10">
    <cfRule type="cellIs" dxfId="36" priority="1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Button 1">
              <controlPr defaultSize="0" print="0" autoFill="0" autoPict="0" macro="[2]!egyeni_fotabla_sorsolasi_ranglista">
                <anchor moveWithCells="1" sizeWithCells="1">
                  <from>
                    <xdr:col>7</xdr:col>
                    <xdr:colOff>198120</xdr:colOff>
                    <xdr:row>0</xdr:row>
                    <xdr:rowOff>76200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:AK41"/>
  <sheetViews>
    <sheetView workbookViewId="0">
      <selection activeCell="E2" sqref="E2"/>
    </sheetView>
  </sheetViews>
  <sheetFormatPr defaultRowHeight="14.4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  <col min="257" max="257" width="5.44140625" customWidth="1"/>
    <col min="258" max="258" width="4.44140625" customWidth="1"/>
    <col min="259" max="259" width="8.33203125" customWidth="1"/>
    <col min="260" max="260" width="7.109375" customWidth="1"/>
    <col min="261" max="261" width="9.33203125" customWidth="1"/>
    <col min="262" max="262" width="7.109375" customWidth="1"/>
    <col min="263" max="263" width="9.33203125" customWidth="1"/>
    <col min="264" max="264" width="7.109375" customWidth="1"/>
    <col min="265" max="265" width="9.33203125" customWidth="1"/>
    <col min="266" max="266" width="8.44140625" customWidth="1"/>
    <col min="267" max="269" width="8.5546875" customWidth="1"/>
    <col min="271" max="271" width="5.5546875" customWidth="1"/>
    <col min="272" max="272" width="4.5546875" customWidth="1"/>
    <col min="273" max="273" width="11.6640625" customWidth="1"/>
    <col min="281" max="293" width="0" hidden="1" customWidth="1"/>
    <col min="513" max="513" width="5.44140625" customWidth="1"/>
    <col min="514" max="514" width="4.44140625" customWidth="1"/>
    <col min="515" max="515" width="8.33203125" customWidth="1"/>
    <col min="516" max="516" width="7.109375" customWidth="1"/>
    <col min="517" max="517" width="9.33203125" customWidth="1"/>
    <col min="518" max="518" width="7.109375" customWidth="1"/>
    <col min="519" max="519" width="9.33203125" customWidth="1"/>
    <col min="520" max="520" width="7.109375" customWidth="1"/>
    <col min="521" max="521" width="9.33203125" customWidth="1"/>
    <col min="522" max="522" width="8.44140625" customWidth="1"/>
    <col min="523" max="525" width="8.5546875" customWidth="1"/>
    <col min="527" max="527" width="5.5546875" customWidth="1"/>
    <col min="528" max="528" width="4.5546875" customWidth="1"/>
    <col min="529" max="529" width="11.6640625" customWidth="1"/>
    <col min="537" max="549" width="0" hidden="1" customWidth="1"/>
    <col min="769" max="769" width="5.44140625" customWidth="1"/>
    <col min="770" max="770" width="4.44140625" customWidth="1"/>
    <col min="771" max="771" width="8.33203125" customWidth="1"/>
    <col min="772" max="772" width="7.109375" customWidth="1"/>
    <col min="773" max="773" width="9.33203125" customWidth="1"/>
    <col min="774" max="774" width="7.109375" customWidth="1"/>
    <col min="775" max="775" width="9.33203125" customWidth="1"/>
    <col min="776" max="776" width="7.109375" customWidth="1"/>
    <col min="777" max="777" width="9.33203125" customWidth="1"/>
    <col min="778" max="778" width="8.44140625" customWidth="1"/>
    <col min="779" max="781" width="8.5546875" customWidth="1"/>
    <col min="783" max="783" width="5.5546875" customWidth="1"/>
    <col min="784" max="784" width="4.5546875" customWidth="1"/>
    <col min="785" max="785" width="11.6640625" customWidth="1"/>
    <col min="793" max="805" width="0" hidden="1" customWidth="1"/>
    <col min="1025" max="1025" width="5.44140625" customWidth="1"/>
    <col min="1026" max="1026" width="4.44140625" customWidth="1"/>
    <col min="1027" max="1027" width="8.33203125" customWidth="1"/>
    <col min="1028" max="1028" width="7.109375" customWidth="1"/>
    <col min="1029" max="1029" width="9.33203125" customWidth="1"/>
    <col min="1030" max="1030" width="7.109375" customWidth="1"/>
    <col min="1031" max="1031" width="9.33203125" customWidth="1"/>
    <col min="1032" max="1032" width="7.109375" customWidth="1"/>
    <col min="1033" max="1033" width="9.33203125" customWidth="1"/>
    <col min="1034" max="1034" width="8.44140625" customWidth="1"/>
    <col min="1035" max="1037" width="8.5546875" customWidth="1"/>
    <col min="1039" max="1039" width="5.5546875" customWidth="1"/>
    <col min="1040" max="1040" width="4.5546875" customWidth="1"/>
    <col min="1041" max="1041" width="11.6640625" customWidth="1"/>
    <col min="1049" max="1061" width="0" hidden="1" customWidth="1"/>
    <col min="1281" max="1281" width="5.44140625" customWidth="1"/>
    <col min="1282" max="1282" width="4.44140625" customWidth="1"/>
    <col min="1283" max="1283" width="8.33203125" customWidth="1"/>
    <col min="1284" max="1284" width="7.109375" customWidth="1"/>
    <col min="1285" max="1285" width="9.33203125" customWidth="1"/>
    <col min="1286" max="1286" width="7.109375" customWidth="1"/>
    <col min="1287" max="1287" width="9.33203125" customWidth="1"/>
    <col min="1288" max="1288" width="7.109375" customWidth="1"/>
    <col min="1289" max="1289" width="9.33203125" customWidth="1"/>
    <col min="1290" max="1290" width="8.44140625" customWidth="1"/>
    <col min="1291" max="1293" width="8.5546875" customWidth="1"/>
    <col min="1295" max="1295" width="5.5546875" customWidth="1"/>
    <col min="1296" max="1296" width="4.5546875" customWidth="1"/>
    <col min="1297" max="1297" width="11.6640625" customWidth="1"/>
    <col min="1305" max="1317" width="0" hidden="1" customWidth="1"/>
    <col min="1537" max="1537" width="5.44140625" customWidth="1"/>
    <col min="1538" max="1538" width="4.44140625" customWidth="1"/>
    <col min="1539" max="1539" width="8.33203125" customWidth="1"/>
    <col min="1540" max="1540" width="7.109375" customWidth="1"/>
    <col min="1541" max="1541" width="9.33203125" customWidth="1"/>
    <col min="1542" max="1542" width="7.109375" customWidth="1"/>
    <col min="1543" max="1543" width="9.33203125" customWidth="1"/>
    <col min="1544" max="1544" width="7.109375" customWidth="1"/>
    <col min="1545" max="1545" width="9.33203125" customWidth="1"/>
    <col min="1546" max="1546" width="8.44140625" customWidth="1"/>
    <col min="1547" max="1549" width="8.5546875" customWidth="1"/>
    <col min="1551" max="1551" width="5.5546875" customWidth="1"/>
    <col min="1552" max="1552" width="4.5546875" customWidth="1"/>
    <col min="1553" max="1553" width="11.6640625" customWidth="1"/>
    <col min="1561" max="1573" width="0" hidden="1" customWidth="1"/>
    <col min="1793" max="1793" width="5.44140625" customWidth="1"/>
    <col min="1794" max="1794" width="4.44140625" customWidth="1"/>
    <col min="1795" max="1795" width="8.33203125" customWidth="1"/>
    <col min="1796" max="1796" width="7.109375" customWidth="1"/>
    <col min="1797" max="1797" width="9.33203125" customWidth="1"/>
    <col min="1798" max="1798" width="7.109375" customWidth="1"/>
    <col min="1799" max="1799" width="9.33203125" customWidth="1"/>
    <col min="1800" max="1800" width="7.109375" customWidth="1"/>
    <col min="1801" max="1801" width="9.33203125" customWidth="1"/>
    <col min="1802" max="1802" width="8.44140625" customWidth="1"/>
    <col min="1803" max="1805" width="8.5546875" customWidth="1"/>
    <col min="1807" max="1807" width="5.5546875" customWidth="1"/>
    <col min="1808" max="1808" width="4.5546875" customWidth="1"/>
    <col min="1809" max="1809" width="11.6640625" customWidth="1"/>
    <col min="1817" max="1829" width="0" hidden="1" customWidth="1"/>
    <col min="2049" max="2049" width="5.44140625" customWidth="1"/>
    <col min="2050" max="2050" width="4.44140625" customWidth="1"/>
    <col min="2051" max="2051" width="8.33203125" customWidth="1"/>
    <col min="2052" max="2052" width="7.109375" customWidth="1"/>
    <col min="2053" max="2053" width="9.33203125" customWidth="1"/>
    <col min="2054" max="2054" width="7.109375" customWidth="1"/>
    <col min="2055" max="2055" width="9.33203125" customWidth="1"/>
    <col min="2056" max="2056" width="7.109375" customWidth="1"/>
    <col min="2057" max="2057" width="9.33203125" customWidth="1"/>
    <col min="2058" max="2058" width="8.44140625" customWidth="1"/>
    <col min="2059" max="2061" width="8.5546875" customWidth="1"/>
    <col min="2063" max="2063" width="5.5546875" customWidth="1"/>
    <col min="2064" max="2064" width="4.5546875" customWidth="1"/>
    <col min="2065" max="2065" width="11.6640625" customWidth="1"/>
    <col min="2073" max="2085" width="0" hidden="1" customWidth="1"/>
    <col min="2305" max="2305" width="5.44140625" customWidth="1"/>
    <col min="2306" max="2306" width="4.44140625" customWidth="1"/>
    <col min="2307" max="2307" width="8.33203125" customWidth="1"/>
    <col min="2308" max="2308" width="7.109375" customWidth="1"/>
    <col min="2309" max="2309" width="9.33203125" customWidth="1"/>
    <col min="2310" max="2310" width="7.109375" customWidth="1"/>
    <col min="2311" max="2311" width="9.33203125" customWidth="1"/>
    <col min="2312" max="2312" width="7.109375" customWidth="1"/>
    <col min="2313" max="2313" width="9.33203125" customWidth="1"/>
    <col min="2314" max="2314" width="8.44140625" customWidth="1"/>
    <col min="2315" max="2317" width="8.5546875" customWidth="1"/>
    <col min="2319" max="2319" width="5.5546875" customWidth="1"/>
    <col min="2320" max="2320" width="4.5546875" customWidth="1"/>
    <col min="2321" max="2321" width="11.6640625" customWidth="1"/>
    <col min="2329" max="2341" width="0" hidden="1" customWidth="1"/>
    <col min="2561" max="2561" width="5.44140625" customWidth="1"/>
    <col min="2562" max="2562" width="4.44140625" customWidth="1"/>
    <col min="2563" max="2563" width="8.33203125" customWidth="1"/>
    <col min="2564" max="2564" width="7.109375" customWidth="1"/>
    <col min="2565" max="2565" width="9.33203125" customWidth="1"/>
    <col min="2566" max="2566" width="7.109375" customWidth="1"/>
    <col min="2567" max="2567" width="9.33203125" customWidth="1"/>
    <col min="2568" max="2568" width="7.109375" customWidth="1"/>
    <col min="2569" max="2569" width="9.33203125" customWidth="1"/>
    <col min="2570" max="2570" width="8.44140625" customWidth="1"/>
    <col min="2571" max="2573" width="8.5546875" customWidth="1"/>
    <col min="2575" max="2575" width="5.5546875" customWidth="1"/>
    <col min="2576" max="2576" width="4.5546875" customWidth="1"/>
    <col min="2577" max="2577" width="11.6640625" customWidth="1"/>
    <col min="2585" max="2597" width="0" hidden="1" customWidth="1"/>
    <col min="2817" max="2817" width="5.44140625" customWidth="1"/>
    <col min="2818" max="2818" width="4.44140625" customWidth="1"/>
    <col min="2819" max="2819" width="8.33203125" customWidth="1"/>
    <col min="2820" max="2820" width="7.109375" customWidth="1"/>
    <col min="2821" max="2821" width="9.33203125" customWidth="1"/>
    <col min="2822" max="2822" width="7.109375" customWidth="1"/>
    <col min="2823" max="2823" width="9.33203125" customWidth="1"/>
    <col min="2824" max="2824" width="7.109375" customWidth="1"/>
    <col min="2825" max="2825" width="9.33203125" customWidth="1"/>
    <col min="2826" max="2826" width="8.44140625" customWidth="1"/>
    <col min="2827" max="2829" width="8.5546875" customWidth="1"/>
    <col min="2831" max="2831" width="5.5546875" customWidth="1"/>
    <col min="2832" max="2832" width="4.5546875" customWidth="1"/>
    <col min="2833" max="2833" width="11.6640625" customWidth="1"/>
    <col min="2841" max="2853" width="0" hidden="1" customWidth="1"/>
    <col min="3073" max="3073" width="5.44140625" customWidth="1"/>
    <col min="3074" max="3074" width="4.44140625" customWidth="1"/>
    <col min="3075" max="3075" width="8.33203125" customWidth="1"/>
    <col min="3076" max="3076" width="7.109375" customWidth="1"/>
    <col min="3077" max="3077" width="9.33203125" customWidth="1"/>
    <col min="3078" max="3078" width="7.109375" customWidth="1"/>
    <col min="3079" max="3079" width="9.33203125" customWidth="1"/>
    <col min="3080" max="3080" width="7.109375" customWidth="1"/>
    <col min="3081" max="3081" width="9.33203125" customWidth="1"/>
    <col min="3082" max="3082" width="8.44140625" customWidth="1"/>
    <col min="3083" max="3085" width="8.5546875" customWidth="1"/>
    <col min="3087" max="3087" width="5.5546875" customWidth="1"/>
    <col min="3088" max="3088" width="4.5546875" customWidth="1"/>
    <col min="3089" max="3089" width="11.6640625" customWidth="1"/>
    <col min="3097" max="3109" width="0" hidden="1" customWidth="1"/>
    <col min="3329" max="3329" width="5.44140625" customWidth="1"/>
    <col min="3330" max="3330" width="4.44140625" customWidth="1"/>
    <col min="3331" max="3331" width="8.33203125" customWidth="1"/>
    <col min="3332" max="3332" width="7.109375" customWidth="1"/>
    <col min="3333" max="3333" width="9.33203125" customWidth="1"/>
    <col min="3334" max="3334" width="7.109375" customWidth="1"/>
    <col min="3335" max="3335" width="9.33203125" customWidth="1"/>
    <col min="3336" max="3336" width="7.109375" customWidth="1"/>
    <col min="3337" max="3337" width="9.33203125" customWidth="1"/>
    <col min="3338" max="3338" width="8.44140625" customWidth="1"/>
    <col min="3339" max="3341" width="8.5546875" customWidth="1"/>
    <col min="3343" max="3343" width="5.5546875" customWidth="1"/>
    <col min="3344" max="3344" width="4.5546875" customWidth="1"/>
    <col min="3345" max="3345" width="11.6640625" customWidth="1"/>
    <col min="3353" max="3365" width="0" hidden="1" customWidth="1"/>
    <col min="3585" max="3585" width="5.44140625" customWidth="1"/>
    <col min="3586" max="3586" width="4.44140625" customWidth="1"/>
    <col min="3587" max="3587" width="8.33203125" customWidth="1"/>
    <col min="3588" max="3588" width="7.109375" customWidth="1"/>
    <col min="3589" max="3589" width="9.33203125" customWidth="1"/>
    <col min="3590" max="3590" width="7.109375" customWidth="1"/>
    <col min="3591" max="3591" width="9.33203125" customWidth="1"/>
    <col min="3592" max="3592" width="7.109375" customWidth="1"/>
    <col min="3593" max="3593" width="9.33203125" customWidth="1"/>
    <col min="3594" max="3594" width="8.44140625" customWidth="1"/>
    <col min="3595" max="3597" width="8.5546875" customWidth="1"/>
    <col min="3599" max="3599" width="5.5546875" customWidth="1"/>
    <col min="3600" max="3600" width="4.5546875" customWidth="1"/>
    <col min="3601" max="3601" width="11.6640625" customWidth="1"/>
    <col min="3609" max="3621" width="0" hidden="1" customWidth="1"/>
    <col min="3841" max="3841" width="5.44140625" customWidth="1"/>
    <col min="3842" max="3842" width="4.44140625" customWidth="1"/>
    <col min="3843" max="3843" width="8.33203125" customWidth="1"/>
    <col min="3844" max="3844" width="7.109375" customWidth="1"/>
    <col min="3845" max="3845" width="9.33203125" customWidth="1"/>
    <col min="3846" max="3846" width="7.109375" customWidth="1"/>
    <col min="3847" max="3847" width="9.33203125" customWidth="1"/>
    <col min="3848" max="3848" width="7.109375" customWidth="1"/>
    <col min="3849" max="3849" width="9.33203125" customWidth="1"/>
    <col min="3850" max="3850" width="8.44140625" customWidth="1"/>
    <col min="3851" max="3853" width="8.5546875" customWidth="1"/>
    <col min="3855" max="3855" width="5.5546875" customWidth="1"/>
    <col min="3856" max="3856" width="4.5546875" customWidth="1"/>
    <col min="3857" max="3857" width="11.6640625" customWidth="1"/>
    <col min="3865" max="3877" width="0" hidden="1" customWidth="1"/>
    <col min="4097" max="4097" width="5.44140625" customWidth="1"/>
    <col min="4098" max="4098" width="4.44140625" customWidth="1"/>
    <col min="4099" max="4099" width="8.33203125" customWidth="1"/>
    <col min="4100" max="4100" width="7.109375" customWidth="1"/>
    <col min="4101" max="4101" width="9.33203125" customWidth="1"/>
    <col min="4102" max="4102" width="7.109375" customWidth="1"/>
    <col min="4103" max="4103" width="9.33203125" customWidth="1"/>
    <col min="4104" max="4104" width="7.109375" customWidth="1"/>
    <col min="4105" max="4105" width="9.33203125" customWidth="1"/>
    <col min="4106" max="4106" width="8.44140625" customWidth="1"/>
    <col min="4107" max="4109" width="8.5546875" customWidth="1"/>
    <col min="4111" max="4111" width="5.5546875" customWidth="1"/>
    <col min="4112" max="4112" width="4.5546875" customWidth="1"/>
    <col min="4113" max="4113" width="11.6640625" customWidth="1"/>
    <col min="4121" max="4133" width="0" hidden="1" customWidth="1"/>
    <col min="4353" max="4353" width="5.44140625" customWidth="1"/>
    <col min="4354" max="4354" width="4.44140625" customWidth="1"/>
    <col min="4355" max="4355" width="8.33203125" customWidth="1"/>
    <col min="4356" max="4356" width="7.109375" customWidth="1"/>
    <col min="4357" max="4357" width="9.33203125" customWidth="1"/>
    <col min="4358" max="4358" width="7.109375" customWidth="1"/>
    <col min="4359" max="4359" width="9.33203125" customWidth="1"/>
    <col min="4360" max="4360" width="7.109375" customWidth="1"/>
    <col min="4361" max="4361" width="9.33203125" customWidth="1"/>
    <col min="4362" max="4362" width="8.44140625" customWidth="1"/>
    <col min="4363" max="4365" width="8.5546875" customWidth="1"/>
    <col min="4367" max="4367" width="5.5546875" customWidth="1"/>
    <col min="4368" max="4368" width="4.5546875" customWidth="1"/>
    <col min="4369" max="4369" width="11.6640625" customWidth="1"/>
    <col min="4377" max="4389" width="0" hidden="1" customWidth="1"/>
    <col min="4609" max="4609" width="5.44140625" customWidth="1"/>
    <col min="4610" max="4610" width="4.44140625" customWidth="1"/>
    <col min="4611" max="4611" width="8.33203125" customWidth="1"/>
    <col min="4612" max="4612" width="7.109375" customWidth="1"/>
    <col min="4613" max="4613" width="9.33203125" customWidth="1"/>
    <col min="4614" max="4614" width="7.109375" customWidth="1"/>
    <col min="4615" max="4615" width="9.33203125" customWidth="1"/>
    <col min="4616" max="4616" width="7.109375" customWidth="1"/>
    <col min="4617" max="4617" width="9.33203125" customWidth="1"/>
    <col min="4618" max="4618" width="8.44140625" customWidth="1"/>
    <col min="4619" max="4621" width="8.5546875" customWidth="1"/>
    <col min="4623" max="4623" width="5.5546875" customWidth="1"/>
    <col min="4624" max="4624" width="4.5546875" customWidth="1"/>
    <col min="4625" max="4625" width="11.6640625" customWidth="1"/>
    <col min="4633" max="4645" width="0" hidden="1" customWidth="1"/>
    <col min="4865" max="4865" width="5.44140625" customWidth="1"/>
    <col min="4866" max="4866" width="4.44140625" customWidth="1"/>
    <col min="4867" max="4867" width="8.33203125" customWidth="1"/>
    <col min="4868" max="4868" width="7.109375" customWidth="1"/>
    <col min="4869" max="4869" width="9.33203125" customWidth="1"/>
    <col min="4870" max="4870" width="7.109375" customWidth="1"/>
    <col min="4871" max="4871" width="9.33203125" customWidth="1"/>
    <col min="4872" max="4872" width="7.109375" customWidth="1"/>
    <col min="4873" max="4873" width="9.33203125" customWidth="1"/>
    <col min="4874" max="4874" width="8.44140625" customWidth="1"/>
    <col min="4875" max="4877" width="8.5546875" customWidth="1"/>
    <col min="4879" max="4879" width="5.5546875" customWidth="1"/>
    <col min="4880" max="4880" width="4.5546875" customWidth="1"/>
    <col min="4881" max="4881" width="11.6640625" customWidth="1"/>
    <col min="4889" max="4901" width="0" hidden="1" customWidth="1"/>
    <col min="5121" max="5121" width="5.44140625" customWidth="1"/>
    <col min="5122" max="5122" width="4.44140625" customWidth="1"/>
    <col min="5123" max="5123" width="8.33203125" customWidth="1"/>
    <col min="5124" max="5124" width="7.109375" customWidth="1"/>
    <col min="5125" max="5125" width="9.33203125" customWidth="1"/>
    <col min="5126" max="5126" width="7.109375" customWidth="1"/>
    <col min="5127" max="5127" width="9.33203125" customWidth="1"/>
    <col min="5128" max="5128" width="7.109375" customWidth="1"/>
    <col min="5129" max="5129" width="9.33203125" customWidth="1"/>
    <col min="5130" max="5130" width="8.44140625" customWidth="1"/>
    <col min="5131" max="5133" width="8.5546875" customWidth="1"/>
    <col min="5135" max="5135" width="5.5546875" customWidth="1"/>
    <col min="5136" max="5136" width="4.5546875" customWidth="1"/>
    <col min="5137" max="5137" width="11.6640625" customWidth="1"/>
    <col min="5145" max="5157" width="0" hidden="1" customWidth="1"/>
    <col min="5377" max="5377" width="5.44140625" customWidth="1"/>
    <col min="5378" max="5378" width="4.44140625" customWidth="1"/>
    <col min="5379" max="5379" width="8.33203125" customWidth="1"/>
    <col min="5380" max="5380" width="7.109375" customWidth="1"/>
    <col min="5381" max="5381" width="9.33203125" customWidth="1"/>
    <col min="5382" max="5382" width="7.109375" customWidth="1"/>
    <col min="5383" max="5383" width="9.33203125" customWidth="1"/>
    <col min="5384" max="5384" width="7.109375" customWidth="1"/>
    <col min="5385" max="5385" width="9.33203125" customWidth="1"/>
    <col min="5386" max="5386" width="8.44140625" customWidth="1"/>
    <col min="5387" max="5389" width="8.5546875" customWidth="1"/>
    <col min="5391" max="5391" width="5.5546875" customWidth="1"/>
    <col min="5392" max="5392" width="4.5546875" customWidth="1"/>
    <col min="5393" max="5393" width="11.6640625" customWidth="1"/>
    <col min="5401" max="5413" width="0" hidden="1" customWidth="1"/>
    <col min="5633" max="5633" width="5.44140625" customWidth="1"/>
    <col min="5634" max="5634" width="4.44140625" customWidth="1"/>
    <col min="5635" max="5635" width="8.33203125" customWidth="1"/>
    <col min="5636" max="5636" width="7.109375" customWidth="1"/>
    <col min="5637" max="5637" width="9.33203125" customWidth="1"/>
    <col min="5638" max="5638" width="7.109375" customWidth="1"/>
    <col min="5639" max="5639" width="9.33203125" customWidth="1"/>
    <col min="5640" max="5640" width="7.109375" customWidth="1"/>
    <col min="5641" max="5641" width="9.33203125" customWidth="1"/>
    <col min="5642" max="5642" width="8.44140625" customWidth="1"/>
    <col min="5643" max="5645" width="8.5546875" customWidth="1"/>
    <col min="5647" max="5647" width="5.5546875" customWidth="1"/>
    <col min="5648" max="5648" width="4.5546875" customWidth="1"/>
    <col min="5649" max="5649" width="11.6640625" customWidth="1"/>
    <col min="5657" max="5669" width="0" hidden="1" customWidth="1"/>
    <col min="5889" max="5889" width="5.44140625" customWidth="1"/>
    <col min="5890" max="5890" width="4.44140625" customWidth="1"/>
    <col min="5891" max="5891" width="8.33203125" customWidth="1"/>
    <col min="5892" max="5892" width="7.109375" customWidth="1"/>
    <col min="5893" max="5893" width="9.33203125" customWidth="1"/>
    <col min="5894" max="5894" width="7.109375" customWidth="1"/>
    <col min="5895" max="5895" width="9.33203125" customWidth="1"/>
    <col min="5896" max="5896" width="7.109375" customWidth="1"/>
    <col min="5897" max="5897" width="9.33203125" customWidth="1"/>
    <col min="5898" max="5898" width="8.44140625" customWidth="1"/>
    <col min="5899" max="5901" width="8.5546875" customWidth="1"/>
    <col min="5903" max="5903" width="5.5546875" customWidth="1"/>
    <col min="5904" max="5904" width="4.5546875" customWidth="1"/>
    <col min="5905" max="5905" width="11.6640625" customWidth="1"/>
    <col min="5913" max="5925" width="0" hidden="1" customWidth="1"/>
    <col min="6145" max="6145" width="5.44140625" customWidth="1"/>
    <col min="6146" max="6146" width="4.44140625" customWidth="1"/>
    <col min="6147" max="6147" width="8.33203125" customWidth="1"/>
    <col min="6148" max="6148" width="7.109375" customWidth="1"/>
    <col min="6149" max="6149" width="9.33203125" customWidth="1"/>
    <col min="6150" max="6150" width="7.109375" customWidth="1"/>
    <col min="6151" max="6151" width="9.33203125" customWidth="1"/>
    <col min="6152" max="6152" width="7.109375" customWidth="1"/>
    <col min="6153" max="6153" width="9.33203125" customWidth="1"/>
    <col min="6154" max="6154" width="8.44140625" customWidth="1"/>
    <col min="6155" max="6157" width="8.5546875" customWidth="1"/>
    <col min="6159" max="6159" width="5.5546875" customWidth="1"/>
    <col min="6160" max="6160" width="4.5546875" customWidth="1"/>
    <col min="6161" max="6161" width="11.6640625" customWidth="1"/>
    <col min="6169" max="6181" width="0" hidden="1" customWidth="1"/>
    <col min="6401" max="6401" width="5.44140625" customWidth="1"/>
    <col min="6402" max="6402" width="4.44140625" customWidth="1"/>
    <col min="6403" max="6403" width="8.33203125" customWidth="1"/>
    <col min="6404" max="6404" width="7.109375" customWidth="1"/>
    <col min="6405" max="6405" width="9.33203125" customWidth="1"/>
    <col min="6406" max="6406" width="7.109375" customWidth="1"/>
    <col min="6407" max="6407" width="9.33203125" customWidth="1"/>
    <col min="6408" max="6408" width="7.109375" customWidth="1"/>
    <col min="6409" max="6409" width="9.33203125" customWidth="1"/>
    <col min="6410" max="6410" width="8.44140625" customWidth="1"/>
    <col min="6411" max="6413" width="8.5546875" customWidth="1"/>
    <col min="6415" max="6415" width="5.5546875" customWidth="1"/>
    <col min="6416" max="6416" width="4.5546875" customWidth="1"/>
    <col min="6417" max="6417" width="11.6640625" customWidth="1"/>
    <col min="6425" max="6437" width="0" hidden="1" customWidth="1"/>
    <col min="6657" max="6657" width="5.44140625" customWidth="1"/>
    <col min="6658" max="6658" width="4.44140625" customWidth="1"/>
    <col min="6659" max="6659" width="8.33203125" customWidth="1"/>
    <col min="6660" max="6660" width="7.109375" customWidth="1"/>
    <col min="6661" max="6661" width="9.33203125" customWidth="1"/>
    <col min="6662" max="6662" width="7.109375" customWidth="1"/>
    <col min="6663" max="6663" width="9.33203125" customWidth="1"/>
    <col min="6664" max="6664" width="7.109375" customWidth="1"/>
    <col min="6665" max="6665" width="9.33203125" customWidth="1"/>
    <col min="6666" max="6666" width="8.44140625" customWidth="1"/>
    <col min="6667" max="6669" width="8.5546875" customWidth="1"/>
    <col min="6671" max="6671" width="5.5546875" customWidth="1"/>
    <col min="6672" max="6672" width="4.5546875" customWidth="1"/>
    <col min="6673" max="6673" width="11.6640625" customWidth="1"/>
    <col min="6681" max="6693" width="0" hidden="1" customWidth="1"/>
    <col min="6913" max="6913" width="5.44140625" customWidth="1"/>
    <col min="6914" max="6914" width="4.44140625" customWidth="1"/>
    <col min="6915" max="6915" width="8.33203125" customWidth="1"/>
    <col min="6916" max="6916" width="7.109375" customWidth="1"/>
    <col min="6917" max="6917" width="9.33203125" customWidth="1"/>
    <col min="6918" max="6918" width="7.109375" customWidth="1"/>
    <col min="6919" max="6919" width="9.33203125" customWidth="1"/>
    <col min="6920" max="6920" width="7.109375" customWidth="1"/>
    <col min="6921" max="6921" width="9.33203125" customWidth="1"/>
    <col min="6922" max="6922" width="8.44140625" customWidth="1"/>
    <col min="6923" max="6925" width="8.5546875" customWidth="1"/>
    <col min="6927" max="6927" width="5.5546875" customWidth="1"/>
    <col min="6928" max="6928" width="4.5546875" customWidth="1"/>
    <col min="6929" max="6929" width="11.6640625" customWidth="1"/>
    <col min="6937" max="6949" width="0" hidden="1" customWidth="1"/>
    <col min="7169" max="7169" width="5.44140625" customWidth="1"/>
    <col min="7170" max="7170" width="4.44140625" customWidth="1"/>
    <col min="7171" max="7171" width="8.33203125" customWidth="1"/>
    <col min="7172" max="7172" width="7.109375" customWidth="1"/>
    <col min="7173" max="7173" width="9.33203125" customWidth="1"/>
    <col min="7174" max="7174" width="7.109375" customWidth="1"/>
    <col min="7175" max="7175" width="9.33203125" customWidth="1"/>
    <col min="7176" max="7176" width="7.109375" customWidth="1"/>
    <col min="7177" max="7177" width="9.33203125" customWidth="1"/>
    <col min="7178" max="7178" width="8.44140625" customWidth="1"/>
    <col min="7179" max="7181" width="8.5546875" customWidth="1"/>
    <col min="7183" max="7183" width="5.5546875" customWidth="1"/>
    <col min="7184" max="7184" width="4.5546875" customWidth="1"/>
    <col min="7185" max="7185" width="11.6640625" customWidth="1"/>
    <col min="7193" max="7205" width="0" hidden="1" customWidth="1"/>
    <col min="7425" max="7425" width="5.44140625" customWidth="1"/>
    <col min="7426" max="7426" width="4.44140625" customWidth="1"/>
    <col min="7427" max="7427" width="8.33203125" customWidth="1"/>
    <col min="7428" max="7428" width="7.109375" customWidth="1"/>
    <col min="7429" max="7429" width="9.33203125" customWidth="1"/>
    <col min="7430" max="7430" width="7.109375" customWidth="1"/>
    <col min="7431" max="7431" width="9.33203125" customWidth="1"/>
    <col min="7432" max="7432" width="7.109375" customWidth="1"/>
    <col min="7433" max="7433" width="9.33203125" customWidth="1"/>
    <col min="7434" max="7434" width="8.44140625" customWidth="1"/>
    <col min="7435" max="7437" width="8.5546875" customWidth="1"/>
    <col min="7439" max="7439" width="5.5546875" customWidth="1"/>
    <col min="7440" max="7440" width="4.5546875" customWidth="1"/>
    <col min="7441" max="7441" width="11.6640625" customWidth="1"/>
    <col min="7449" max="7461" width="0" hidden="1" customWidth="1"/>
    <col min="7681" max="7681" width="5.44140625" customWidth="1"/>
    <col min="7682" max="7682" width="4.44140625" customWidth="1"/>
    <col min="7683" max="7683" width="8.33203125" customWidth="1"/>
    <col min="7684" max="7684" width="7.109375" customWidth="1"/>
    <col min="7685" max="7685" width="9.33203125" customWidth="1"/>
    <col min="7686" max="7686" width="7.109375" customWidth="1"/>
    <col min="7687" max="7687" width="9.33203125" customWidth="1"/>
    <col min="7688" max="7688" width="7.109375" customWidth="1"/>
    <col min="7689" max="7689" width="9.33203125" customWidth="1"/>
    <col min="7690" max="7690" width="8.44140625" customWidth="1"/>
    <col min="7691" max="7693" width="8.5546875" customWidth="1"/>
    <col min="7695" max="7695" width="5.5546875" customWidth="1"/>
    <col min="7696" max="7696" width="4.5546875" customWidth="1"/>
    <col min="7697" max="7697" width="11.6640625" customWidth="1"/>
    <col min="7705" max="7717" width="0" hidden="1" customWidth="1"/>
    <col min="7937" max="7937" width="5.44140625" customWidth="1"/>
    <col min="7938" max="7938" width="4.44140625" customWidth="1"/>
    <col min="7939" max="7939" width="8.33203125" customWidth="1"/>
    <col min="7940" max="7940" width="7.109375" customWidth="1"/>
    <col min="7941" max="7941" width="9.33203125" customWidth="1"/>
    <col min="7942" max="7942" width="7.109375" customWidth="1"/>
    <col min="7943" max="7943" width="9.33203125" customWidth="1"/>
    <col min="7944" max="7944" width="7.109375" customWidth="1"/>
    <col min="7945" max="7945" width="9.33203125" customWidth="1"/>
    <col min="7946" max="7946" width="8.44140625" customWidth="1"/>
    <col min="7947" max="7949" width="8.5546875" customWidth="1"/>
    <col min="7951" max="7951" width="5.5546875" customWidth="1"/>
    <col min="7952" max="7952" width="4.5546875" customWidth="1"/>
    <col min="7953" max="7953" width="11.6640625" customWidth="1"/>
    <col min="7961" max="7973" width="0" hidden="1" customWidth="1"/>
    <col min="8193" max="8193" width="5.44140625" customWidth="1"/>
    <col min="8194" max="8194" width="4.44140625" customWidth="1"/>
    <col min="8195" max="8195" width="8.33203125" customWidth="1"/>
    <col min="8196" max="8196" width="7.109375" customWidth="1"/>
    <col min="8197" max="8197" width="9.33203125" customWidth="1"/>
    <col min="8198" max="8198" width="7.109375" customWidth="1"/>
    <col min="8199" max="8199" width="9.33203125" customWidth="1"/>
    <col min="8200" max="8200" width="7.109375" customWidth="1"/>
    <col min="8201" max="8201" width="9.33203125" customWidth="1"/>
    <col min="8202" max="8202" width="8.44140625" customWidth="1"/>
    <col min="8203" max="8205" width="8.5546875" customWidth="1"/>
    <col min="8207" max="8207" width="5.5546875" customWidth="1"/>
    <col min="8208" max="8208" width="4.5546875" customWidth="1"/>
    <col min="8209" max="8209" width="11.6640625" customWidth="1"/>
    <col min="8217" max="8229" width="0" hidden="1" customWidth="1"/>
    <col min="8449" max="8449" width="5.44140625" customWidth="1"/>
    <col min="8450" max="8450" width="4.44140625" customWidth="1"/>
    <col min="8451" max="8451" width="8.33203125" customWidth="1"/>
    <col min="8452" max="8452" width="7.109375" customWidth="1"/>
    <col min="8453" max="8453" width="9.33203125" customWidth="1"/>
    <col min="8454" max="8454" width="7.109375" customWidth="1"/>
    <col min="8455" max="8455" width="9.33203125" customWidth="1"/>
    <col min="8456" max="8456" width="7.109375" customWidth="1"/>
    <col min="8457" max="8457" width="9.33203125" customWidth="1"/>
    <col min="8458" max="8458" width="8.44140625" customWidth="1"/>
    <col min="8459" max="8461" width="8.5546875" customWidth="1"/>
    <col min="8463" max="8463" width="5.5546875" customWidth="1"/>
    <col min="8464" max="8464" width="4.5546875" customWidth="1"/>
    <col min="8465" max="8465" width="11.6640625" customWidth="1"/>
    <col min="8473" max="8485" width="0" hidden="1" customWidth="1"/>
    <col min="8705" max="8705" width="5.44140625" customWidth="1"/>
    <col min="8706" max="8706" width="4.44140625" customWidth="1"/>
    <col min="8707" max="8707" width="8.33203125" customWidth="1"/>
    <col min="8708" max="8708" width="7.109375" customWidth="1"/>
    <col min="8709" max="8709" width="9.33203125" customWidth="1"/>
    <col min="8710" max="8710" width="7.109375" customWidth="1"/>
    <col min="8711" max="8711" width="9.33203125" customWidth="1"/>
    <col min="8712" max="8712" width="7.109375" customWidth="1"/>
    <col min="8713" max="8713" width="9.33203125" customWidth="1"/>
    <col min="8714" max="8714" width="8.44140625" customWidth="1"/>
    <col min="8715" max="8717" width="8.5546875" customWidth="1"/>
    <col min="8719" max="8719" width="5.5546875" customWidth="1"/>
    <col min="8720" max="8720" width="4.5546875" customWidth="1"/>
    <col min="8721" max="8721" width="11.6640625" customWidth="1"/>
    <col min="8729" max="8741" width="0" hidden="1" customWidth="1"/>
    <col min="8961" max="8961" width="5.44140625" customWidth="1"/>
    <col min="8962" max="8962" width="4.44140625" customWidth="1"/>
    <col min="8963" max="8963" width="8.33203125" customWidth="1"/>
    <col min="8964" max="8964" width="7.109375" customWidth="1"/>
    <col min="8965" max="8965" width="9.33203125" customWidth="1"/>
    <col min="8966" max="8966" width="7.109375" customWidth="1"/>
    <col min="8967" max="8967" width="9.33203125" customWidth="1"/>
    <col min="8968" max="8968" width="7.109375" customWidth="1"/>
    <col min="8969" max="8969" width="9.33203125" customWidth="1"/>
    <col min="8970" max="8970" width="8.44140625" customWidth="1"/>
    <col min="8971" max="8973" width="8.5546875" customWidth="1"/>
    <col min="8975" max="8975" width="5.5546875" customWidth="1"/>
    <col min="8976" max="8976" width="4.5546875" customWidth="1"/>
    <col min="8977" max="8977" width="11.6640625" customWidth="1"/>
    <col min="8985" max="8997" width="0" hidden="1" customWidth="1"/>
    <col min="9217" max="9217" width="5.44140625" customWidth="1"/>
    <col min="9218" max="9218" width="4.44140625" customWidth="1"/>
    <col min="9219" max="9219" width="8.33203125" customWidth="1"/>
    <col min="9220" max="9220" width="7.109375" customWidth="1"/>
    <col min="9221" max="9221" width="9.33203125" customWidth="1"/>
    <col min="9222" max="9222" width="7.109375" customWidth="1"/>
    <col min="9223" max="9223" width="9.33203125" customWidth="1"/>
    <col min="9224" max="9224" width="7.109375" customWidth="1"/>
    <col min="9225" max="9225" width="9.33203125" customWidth="1"/>
    <col min="9226" max="9226" width="8.44140625" customWidth="1"/>
    <col min="9227" max="9229" width="8.5546875" customWidth="1"/>
    <col min="9231" max="9231" width="5.5546875" customWidth="1"/>
    <col min="9232" max="9232" width="4.5546875" customWidth="1"/>
    <col min="9233" max="9233" width="11.6640625" customWidth="1"/>
    <col min="9241" max="9253" width="0" hidden="1" customWidth="1"/>
    <col min="9473" max="9473" width="5.44140625" customWidth="1"/>
    <col min="9474" max="9474" width="4.44140625" customWidth="1"/>
    <col min="9475" max="9475" width="8.33203125" customWidth="1"/>
    <col min="9476" max="9476" width="7.109375" customWidth="1"/>
    <col min="9477" max="9477" width="9.33203125" customWidth="1"/>
    <col min="9478" max="9478" width="7.109375" customWidth="1"/>
    <col min="9479" max="9479" width="9.33203125" customWidth="1"/>
    <col min="9480" max="9480" width="7.109375" customWidth="1"/>
    <col min="9481" max="9481" width="9.33203125" customWidth="1"/>
    <col min="9482" max="9482" width="8.44140625" customWidth="1"/>
    <col min="9483" max="9485" width="8.5546875" customWidth="1"/>
    <col min="9487" max="9487" width="5.5546875" customWidth="1"/>
    <col min="9488" max="9488" width="4.5546875" customWidth="1"/>
    <col min="9489" max="9489" width="11.6640625" customWidth="1"/>
    <col min="9497" max="9509" width="0" hidden="1" customWidth="1"/>
    <col min="9729" max="9729" width="5.44140625" customWidth="1"/>
    <col min="9730" max="9730" width="4.44140625" customWidth="1"/>
    <col min="9731" max="9731" width="8.33203125" customWidth="1"/>
    <col min="9732" max="9732" width="7.109375" customWidth="1"/>
    <col min="9733" max="9733" width="9.33203125" customWidth="1"/>
    <col min="9734" max="9734" width="7.109375" customWidth="1"/>
    <col min="9735" max="9735" width="9.33203125" customWidth="1"/>
    <col min="9736" max="9736" width="7.109375" customWidth="1"/>
    <col min="9737" max="9737" width="9.33203125" customWidth="1"/>
    <col min="9738" max="9738" width="8.44140625" customWidth="1"/>
    <col min="9739" max="9741" width="8.5546875" customWidth="1"/>
    <col min="9743" max="9743" width="5.5546875" customWidth="1"/>
    <col min="9744" max="9744" width="4.5546875" customWidth="1"/>
    <col min="9745" max="9745" width="11.6640625" customWidth="1"/>
    <col min="9753" max="9765" width="0" hidden="1" customWidth="1"/>
    <col min="9985" max="9985" width="5.44140625" customWidth="1"/>
    <col min="9986" max="9986" width="4.44140625" customWidth="1"/>
    <col min="9987" max="9987" width="8.33203125" customWidth="1"/>
    <col min="9988" max="9988" width="7.109375" customWidth="1"/>
    <col min="9989" max="9989" width="9.33203125" customWidth="1"/>
    <col min="9990" max="9990" width="7.109375" customWidth="1"/>
    <col min="9991" max="9991" width="9.33203125" customWidth="1"/>
    <col min="9992" max="9992" width="7.109375" customWidth="1"/>
    <col min="9993" max="9993" width="9.33203125" customWidth="1"/>
    <col min="9994" max="9994" width="8.44140625" customWidth="1"/>
    <col min="9995" max="9997" width="8.5546875" customWidth="1"/>
    <col min="9999" max="9999" width="5.5546875" customWidth="1"/>
    <col min="10000" max="10000" width="4.5546875" customWidth="1"/>
    <col min="10001" max="10001" width="11.6640625" customWidth="1"/>
    <col min="10009" max="10021" width="0" hidden="1" customWidth="1"/>
    <col min="10241" max="10241" width="5.44140625" customWidth="1"/>
    <col min="10242" max="10242" width="4.44140625" customWidth="1"/>
    <col min="10243" max="10243" width="8.33203125" customWidth="1"/>
    <col min="10244" max="10244" width="7.109375" customWidth="1"/>
    <col min="10245" max="10245" width="9.33203125" customWidth="1"/>
    <col min="10246" max="10246" width="7.109375" customWidth="1"/>
    <col min="10247" max="10247" width="9.33203125" customWidth="1"/>
    <col min="10248" max="10248" width="7.109375" customWidth="1"/>
    <col min="10249" max="10249" width="9.33203125" customWidth="1"/>
    <col min="10250" max="10250" width="8.44140625" customWidth="1"/>
    <col min="10251" max="10253" width="8.5546875" customWidth="1"/>
    <col min="10255" max="10255" width="5.5546875" customWidth="1"/>
    <col min="10256" max="10256" width="4.5546875" customWidth="1"/>
    <col min="10257" max="10257" width="11.6640625" customWidth="1"/>
    <col min="10265" max="10277" width="0" hidden="1" customWidth="1"/>
    <col min="10497" max="10497" width="5.44140625" customWidth="1"/>
    <col min="10498" max="10498" width="4.44140625" customWidth="1"/>
    <col min="10499" max="10499" width="8.33203125" customWidth="1"/>
    <col min="10500" max="10500" width="7.109375" customWidth="1"/>
    <col min="10501" max="10501" width="9.33203125" customWidth="1"/>
    <col min="10502" max="10502" width="7.109375" customWidth="1"/>
    <col min="10503" max="10503" width="9.33203125" customWidth="1"/>
    <col min="10504" max="10504" width="7.109375" customWidth="1"/>
    <col min="10505" max="10505" width="9.33203125" customWidth="1"/>
    <col min="10506" max="10506" width="8.44140625" customWidth="1"/>
    <col min="10507" max="10509" width="8.5546875" customWidth="1"/>
    <col min="10511" max="10511" width="5.5546875" customWidth="1"/>
    <col min="10512" max="10512" width="4.5546875" customWidth="1"/>
    <col min="10513" max="10513" width="11.6640625" customWidth="1"/>
    <col min="10521" max="10533" width="0" hidden="1" customWidth="1"/>
    <col min="10753" max="10753" width="5.44140625" customWidth="1"/>
    <col min="10754" max="10754" width="4.44140625" customWidth="1"/>
    <col min="10755" max="10755" width="8.33203125" customWidth="1"/>
    <col min="10756" max="10756" width="7.109375" customWidth="1"/>
    <col min="10757" max="10757" width="9.33203125" customWidth="1"/>
    <col min="10758" max="10758" width="7.109375" customWidth="1"/>
    <col min="10759" max="10759" width="9.33203125" customWidth="1"/>
    <col min="10760" max="10760" width="7.109375" customWidth="1"/>
    <col min="10761" max="10761" width="9.33203125" customWidth="1"/>
    <col min="10762" max="10762" width="8.44140625" customWidth="1"/>
    <col min="10763" max="10765" width="8.5546875" customWidth="1"/>
    <col min="10767" max="10767" width="5.5546875" customWidth="1"/>
    <col min="10768" max="10768" width="4.5546875" customWidth="1"/>
    <col min="10769" max="10769" width="11.6640625" customWidth="1"/>
    <col min="10777" max="10789" width="0" hidden="1" customWidth="1"/>
    <col min="11009" max="11009" width="5.44140625" customWidth="1"/>
    <col min="11010" max="11010" width="4.44140625" customWidth="1"/>
    <col min="11011" max="11011" width="8.33203125" customWidth="1"/>
    <col min="11012" max="11012" width="7.109375" customWidth="1"/>
    <col min="11013" max="11013" width="9.33203125" customWidth="1"/>
    <col min="11014" max="11014" width="7.109375" customWidth="1"/>
    <col min="11015" max="11015" width="9.33203125" customWidth="1"/>
    <col min="11016" max="11016" width="7.109375" customWidth="1"/>
    <col min="11017" max="11017" width="9.33203125" customWidth="1"/>
    <col min="11018" max="11018" width="8.44140625" customWidth="1"/>
    <col min="11019" max="11021" width="8.5546875" customWidth="1"/>
    <col min="11023" max="11023" width="5.5546875" customWidth="1"/>
    <col min="11024" max="11024" width="4.5546875" customWidth="1"/>
    <col min="11025" max="11025" width="11.6640625" customWidth="1"/>
    <col min="11033" max="11045" width="0" hidden="1" customWidth="1"/>
    <col min="11265" max="11265" width="5.44140625" customWidth="1"/>
    <col min="11266" max="11266" width="4.44140625" customWidth="1"/>
    <col min="11267" max="11267" width="8.33203125" customWidth="1"/>
    <col min="11268" max="11268" width="7.109375" customWidth="1"/>
    <col min="11269" max="11269" width="9.33203125" customWidth="1"/>
    <col min="11270" max="11270" width="7.109375" customWidth="1"/>
    <col min="11271" max="11271" width="9.33203125" customWidth="1"/>
    <col min="11272" max="11272" width="7.109375" customWidth="1"/>
    <col min="11273" max="11273" width="9.33203125" customWidth="1"/>
    <col min="11274" max="11274" width="8.44140625" customWidth="1"/>
    <col min="11275" max="11277" width="8.5546875" customWidth="1"/>
    <col min="11279" max="11279" width="5.5546875" customWidth="1"/>
    <col min="11280" max="11280" width="4.5546875" customWidth="1"/>
    <col min="11281" max="11281" width="11.6640625" customWidth="1"/>
    <col min="11289" max="11301" width="0" hidden="1" customWidth="1"/>
    <col min="11521" max="11521" width="5.44140625" customWidth="1"/>
    <col min="11522" max="11522" width="4.44140625" customWidth="1"/>
    <col min="11523" max="11523" width="8.33203125" customWidth="1"/>
    <col min="11524" max="11524" width="7.109375" customWidth="1"/>
    <col min="11525" max="11525" width="9.33203125" customWidth="1"/>
    <col min="11526" max="11526" width="7.109375" customWidth="1"/>
    <col min="11527" max="11527" width="9.33203125" customWidth="1"/>
    <col min="11528" max="11528" width="7.109375" customWidth="1"/>
    <col min="11529" max="11529" width="9.33203125" customWidth="1"/>
    <col min="11530" max="11530" width="8.44140625" customWidth="1"/>
    <col min="11531" max="11533" width="8.5546875" customWidth="1"/>
    <col min="11535" max="11535" width="5.5546875" customWidth="1"/>
    <col min="11536" max="11536" width="4.5546875" customWidth="1"/>
    <col min="11537" max="11537" width="11.6640625" customWidth="1"/>
    <col min="11545" max="11557" width="0" hidden="1" customWidth="1"/>
    <col min="11777" max="11777" width="5.44140625" customWidth="1"/>
    <col min="11778" max="11778" width="4.44140625" customWidth="1"/>
    <col min="11779" max="11779" width="8.33203125" customWidth="1"/>
    <col min="11780" max="11780" width="7.109375" customWidth="1"/>
    <col min="11781" max="11781" width="9.33203125" customWidth="1"/>
    <col min="11782" max="11782" width="7.109375" customWidth="1"/>
    <col min="11783" max="11783" width="9.33203125" customWidth="1"/>
    <col min="11784" max="11784" width="7.109375" customWidth="1"/>
    <col min="11785" max="11785" width="9.33203125" customWidth="1"/>
    <col min="11786" max="11786" width="8.44140625" customWidth="1"/>
    <col min="11787" max="11789" width="8.5546875" customWidth="1"/>
    <col min="11791" max="11791" width="5.5546875" customWidth="1"/>
    <col min="11792" max="11792" width="4.5546875" customWidth="1"/>
    <col min="11793" max="11793" width="11.6640625" customWidth="1"/>
    <col min="11801" max="11813" width="0" hidden="1" customWidth="1"/>
    <col min="12033" max="12033" width="5.44140625" customWidth="1"/>
    <col min="12034" max="12034" width="4.44140625" customWidth="1"/>
    <col min="12035" max="12035" width="8.33203125" customWidth="1"/>
    <col min="12036" max="12036" width="7.109375" customWidth="1"/>
    <col min="12037" max="12037" width="9.33203125" customWidth="1"/>
    <col min="12038" max="12038" width="7.109375" customWidth="1"/>
    <col min="12039" max="12039" width="9.33203125" customWidth="1"/>
    <col min="12040" max="12040" width="7.109375" customWidth="1"/>
    <col min="12041" max="12041" width="9.33203125" customWidth="1"/>
    <col min="12042" max="12042" width="8.44140625" customWidth="1"/>
    <col min="12043" max="12045" width="8.5546875" customWidth="1"/>
    <col min="12047" max="12047" width="5.5546875" customWidth="1"/>
    <col min="12048" max="12048" width="4.5546875" customWidth="1"/>
    <col min="12049" max="12049" width="11.6640625" customWidth="1"/>
    <col min="12057" max="12069" width="0" hidden="1" customWidth="1"/>
    <col min="12289" max="12289" width="5.44140625" customWidth="1"/>
    <col min="12290" max="12290" width="4.44140625" customWidth="1"/>
    <col min="12291" max="12291" width="8.33203125" customWidth="1"/>
    <col min="12292" max="12292" width="7.109375" customWidth="1"/>
    <col min="12293" max="12293" width="9.33203125" customWidth="1"/>
    <col min="12294" max="12294" width="7.109375" customWidth="1"/>
    <col min="12295" max="12295" width="9.33203125" customWidth="1"/>
    <col min="12296" max="12296" width="7.109375" customWidth="1"/>
    <col min="12297" max="12297" width="9.33203125" customWidth="1"/>
    <col min="12298" max="12298" width="8.44140625" customWidth="1"/>
    <col min="12299" max="12301" width="8.5546875" customWidth="1"/>
    <col min="12303" max="12303" width="5.5546875" customWidth="1"/>
    <col min="12304" max="12304" width="4.5546875" customWidth="1"/>
    <col min="12305" max="12305" width="11.6640625" customWidth="1"/>
    <col min="12313" max="12325" width="0" hidden="1" customWidth="1"/>
    <col min="12545" max="12545" width="5.44140625" customWidth="1"/>
    <col min="12546" max="12546" width="4.44140625" customWidth="1"/>
    <col min="12547" max="12547" width="8.33203125" customWidth="1"/>
    <col min="12548" max="12548" width="7.109375" customWidth="1"/>
    <col min="12549" max="12549" width="9.33203125" customWidth="1"/>
    <col min="12550" max="12550" width="7.109375" customWidth="1"/>
    <col min="12551" max="12551" width="9.33203125" customWidth="1"/>
    <col min="12552" max="12552" width="7.109375" customWidth="1"/>
    <col min="12553" max="12553" width="9.33203125" customWidth="1"/>
    <col min="12554" max="12554" width="8.44140625" customWidth="1"/>
    <col min="12555" max="12557" width="8.5546875" customWidth="1"/>
    <col min="12559" max="12559" width="5.5546875" customWidth="1"/>
    <col min="12560" max="12560" width="4.5546875" customWidth="1"/>
    <col min="12561" max="12561" width="11.6640625" customWidth="1"/>
    <col min="12569" max="12581" width="0" hidden="1" customWidth="1"/>
    <col min="12801" max="12801" width="5.44140625" customWidth="1"/>
    <col min="12802" max="12802" width="4.44140625" customWidth="1"/>
    <col min="12803" max="12803" width="8.33203125" customWidth="1"/>
    <col min="12804" max="12804" width="7.109375" customWidth="1"/>
    <col min="12805" max="12805" width="9.33203125" customWidth="1"/>
    <col min="12806" max="12806" width="7.109375" customWidth="1"/>
    <col min="12807" max="12807" width="9.33203125" customWidth="1"/>
    <col min="12808" max="12808" width="7.109375" customWidth="1"/>
    <col min="12809" max="12809" width="9.33203125" customWidth="1"/>
    <col min="12810" max="12810" width="8.44140625" customWidth="1"/>
    <col min="12811" max="12813" width="8.5546875" customWidth="1"/>
    <col min="12815" max="12815" width="5.5546875" customWidth="1"/>
    <col min="12816" max="12816" width="4.5546875" customWidth="1"/>
    <col min="12817" max="12817" width="11.6640625" customWidth="1"/>
    <col min="12825" max="12837" width="0" hidden="1" customWidth="1"/>
    <col min="13057" max="13057" width="5.44140625" customWidth="1"/>
    <col min="13058" max="13058" width="4.44140625" customWidth="1"/>
    <col min="13059" max="13059" width="8.33203125" customWidth="1"/>
    <col min="13060" max="13060" width="7.109375" customWidth="1"/>
    <col min="13061" max="13061" width="9.33203125" customWidth="1"/>
    <col min="13062" max="13062" width="7.109375" customWidth="1"/>
    <col min="13063" max="13063" width="9.33203125" customWidth="1"/>
    <col min="13064" max="13064" width="7.109375" customWidth="1"/>
    <col min="13065" max="13065" width="9.33203125" customWidth="1"/>
    <col min="13066" max="13066" width="8.44140625" customWidth="1"/>
    <col min="13067" max="13069" width="8.5546875" customWidth="1"/>
    <col min="13071" max="13071" width="5.5546875" customWidth="1"/>
    <col min="13072" max="13072" width="4.5546875" customWidth="1"/>
    <col min="13073" max="13073" width="11.6640625" customWidth="1"/>
    <col min="13081" max="13093" width="0" hidden="1" customWidth="1"/>
    <col min="13313" max="13313" width="5.44140625" customWidth="1"/>
    <col min="13314" max="13314" width="4.44140625" customWidth="1"/>
    <col min="13315" max="13315" width="8.33203125" customWidth="1"/>
    <col min="13316" max="13316" width="7.109375" customWidth="1"/>
    <col min="13317" max="13317" width="9.33203125" customWidth="1"/>
    <col min="13318" max="13318" width="7.109375" customWidth="1"/>
    <col min="13319" max="13319" width="9.33203125" customWidth="1"/>
    <col min="13320" max="13320" width="7.109375" customWidth="1"/>
    <col min="13321" max="13321" width="9.33203125" customWidth="1"/>
    <col min="13322" max="13322" width="8.44140625" customWidth="1"/>
    <col min="13323" max="13325" width="8.5546875" customWidth="1"/>
    <col min="13327" max="13327" width="5.5546875" customWidth="1"/>
    <col min="13328" max="13328" width="4.5546875" customWidth="1"/>
    <col min="13329" max="13329" width="11.6640625" customWidth="1"/>
    <col min="13337" max="13349" width="0" hidden="1" customWidth="1"/>
    <col min="13569" max="13569" width="5.44140625" customWidth="1"/>
    <col min="13570" max="13570" width="4.44140625" customWidth="1"/>
    <col min="13571" max="13571" width="8.33203125" customWidth="1"/>
    <col min="13572" max="13572" width="7.109375" customWidth="1"/>
    <col min="13573" max="13573" width="9.33203125" customWidth="1"/>
    <col min="13574" max="13574" width="7.109375" customWidth="1"/>
    <col min="13575" max="13575" width="9.33203125" customWidth="1"/>
    <col min="13576" max="13576" width="7.109375" customWidth="1"/>
    <col min="13577" max="13577" width="9.33203125" customWidth="1"/>
    <col min="13578" max="13578" width="8.44140625" customWidth="1"/>
    <col min="13579" max="13581" width="8.5546875" customWidth="1"/>
    <col min="13583" max="13583" width="5.5546875" customWidth="1"/>
    <col min="13584" max="13584" width="4.5546875" customWidth="1"/>
    <col min="13585" max="13585" width="11.6640625" customWidth="1"/>
    <col min="13593" max="13605" width="0" hidden="1" customWidth="1"/>
    <col min="13825" max="13825" width="5.44140625" customWidth="1"/>
    <col min="13826" max="13826" width="4.44140625" customWidth="1"/>
    <col min="13827" max="13827" width="8.33203125" customWidth="1"/>
    <col min="13828" max="13828" width="7.109375" customWidth="1"/>
    <col min="13829" max="13829" width="9.33203125" customWidth="1"/>
    <col min="13830" max="13830" width="7.109375" customWidth="1"/>
    <col min="13831" max="13831" width="9.33203125" customWidth="1"/>
    <col min="13832" max="13832" width="7.109375" customWidth="1"/>
    <col min="13833" max="13833" width="9.33203125" customWidth="1"/>
    <col min="13834" max="13834" width="8.44140625" customWidth="1"/>
    <col min="13835" max="13837" width="8.5546875" customWidth="1"/>
    <col min="13839" max="13839" width="5.5546875" customWidth="1"/>
    <col min="13840" max="13840" width="4.5546875" customWidth="1"/>
    <col min="13841" max="13841" width="11.6640625" customWidth="1"/>
    <col min="13849" max="13861" width="0" hidden="1" customWidth="1"/>
    <col min="14081" max="14081" width="5.44140625" customWidth="1"/>
    <col min="14082" max="14082" width="4.44140625" customWidth="1"/>
    <col min="14083" max="14083" width="8.33203125" customWidth="1"/>
    <col min="14084" max="14084" width="7.109375" customWidth="1"/>
    <col min="14085" max="14085" width="9.33203125" customWidth="1"/>
    <col min="14086" max="14086" width="7.109375" customWidth="1"/>
    <col min="14087" max="14087" width="9.33203125" customWidth="1"/>
    <col min="14088" max="14088" width="7.109375" customWidth="1"/>
    <col min="14089" max="14089" width="9.33203125" customWidth="1"/>
    <col min="14090" max="14090" width="8.44140625" customWidth="1"/>
    <col min="14091" max="14093" width="8.5546875" customWidth="1"/>
    <col min="14095" max="14095" width="5.5546875" customWidth="1"/>
    <col min="14096" max="14096" width="4.5546875" customWidth="1"/>
    <col min="14097" max="14097" width="11.6640625" customWidth="1"/>
    <col min="14105" max="14117" width="0" hidden="1" customWidth="1"/>
    <col min="14337" max="14337" width="5.44140625" customWidth="1"/>
    <col min="14338" max="14338" width="4.44140625" customWidth="1"/>
    <col min="14339" max="14339" width="8.33203125" customWidth="1"/>
    <col min="14340" max="14340" width="7.109375" customWidth="1"/>
    <col min="14341" max="14341" width="9.33203125" customWidth="1"/>
    <col min="14342" max="14342" width="7.109375" customWidth="1"/>
    <col min="14343" max="14343" width="9.33203125" customWidth="1"/>
    <col min="14344" max="14344" width="7.109375" customWidth="1"/>
    <col min="14345" max="14345" width="9.33203125" customWidth="1"/>
    <col min="14346" max="14346" width="8.44140625" customWidth="1"/>
    <col min="14347" max="14349" width="8.5546875" customWidth="1"/>
    <col min="14351" max="14351" width="5.5546875" customWidth="1"/>
    <col min="14352" max="14352" width="4.5546875" customWidth="1"/>
    <col min="14353" max="14353" width="11.6640625" customWidth="1"/>
    <col min="14361" max="14373" width="0" hidden="1" customWidth="1"/>
    <col min="14593" max="14593" width="5.44140625" customWidth="1"/>
    <col min="14594" max="14594" width="4.44140625" customWidth="1"/>
    <col min="14595" max="14595" width="8.33203125" customWidth="1"/>
    <col min="14596" max="14596" width="7.109375" customWidth="1"/>
    <col min="14597" max="14597" width="9.33203125" customWidth="1"/>
    <col min="14598" max="14598" width="7.109375" customWidth="1"/>
    <col min="14599" max="14599" width="9.33203125" customWidth="1"/>
    <col min="14600" max="14600" width="7.109375" customWidth="1"/>
    <col min="14601" max="14601" width="9.33203125" customWidth="1"/>
    <col min="14602" max="14602" width="8.44140625" customWidth="1"/>
    <col min="14603" max="14605" width="8.5546875" customWidth="1"/>
    <col min="14607" max="14607" width="5.5546875" customWidth="1"/>
    <col min="14608" max="14608" width="4.5546875" customWidth="1"/>
    <col min="14609" max="14609" width="11.6640625" customWidth="1"/>
    <col min="14617" max="14629" width="0" hidden="1" customWidth="1"/>
    <col min="14849" max="14849" width="5.44140625" customWidth="1"/>
    <col min="14850" max="14850" width="4.44140625" customWidth="1"/>
    <col min="14851" max="14851" width="8.33203125" customWidth="1"/>
    <col min="14852" max="14852" width="7.109375" customWidth="1"/>
    <col min="14853" max="14853" width="9.33203125" customWidth="1"/>
    <col min="14854" max="14854" width="7.109375" customWidth="1"/>
    <col min="14855" max="14855" width="9.33203125" customWidth="1"/>
    <col min="14856" max="14856" width="7.109375" customWidth="1"/>
    <col min="14857" max="14857" width="9.33203125" customWidth="1"/>
    <col min="14858" max="14858" width="8.44140625" customWidth="1"/>
    <col min="14859" max="14861" width="8.5546875" customWidth="1"/>
    <col min="14863" max="14863" width="5.5546875" customWidth="1"/>
    <col min="14864" max="14864" width="4.5546875" customWidth="1"/>
    <col min="14865" max="14865" width="11.6640625" customWidth="1"/>
    <col min="14873" max="14885" width="0" hidden="1" customWidth="1"/>
    <col min="15105" max="15105" width="5.44140625" customWidth="1"/>
    <col min="15106" max="15106" width="4.44140625" customWidth="1"/>
    <col min="15107" max="15107" width="8.33203125" customWidth="1"/>
    <col min="15108" max="15108" width="7.109375" customWidth="1"/>
    <col min="15109" max="15109" width="9.33203125" customWidth="1"/>
    <col min="15110" max="15110" width="7.109375" customWidth="1"/>
    <col min="15111" max="15111" width="9.33203125" customWidth="1"/>
    <col min="15112" max="15112" width="7.109375" customWidth="1"/>
    <col min="15113" max="15113" width="9.33203125" customWidth="1"/>
    <col min="15114" max="15114" width="8.44140625" customWidth="1"/>
    <col min="15115" max="15117" width="8.5546875" customWidth="1"/>
    <col min="15119" max="15119" width="5.5546875" customWidth="1"/>
    <col min="15120" max="15120" width="4.5546875" customWidth="1"/>
    <col min="15121" max="15121" width="11.6640625" customWidth="1"/>
    <col min="15129" max="15141" width="0" hidden="1" customWidth="1"/>
    <col min="15361" max="15361" width="5.44140625" customWidth="1"/>
    <col min="15362" max="15362" width="4.44140625" customWidth="1"/>
    <col min="15363" max="15363" width="8.33203125" customWidth="1"/>
    <col min="15364" max="15364" width="7.109375" customWidth="1"/>
    <col min="15365" max="15365" width="9.33203125" customWidth="1"/>
    <col min="15366" max="15366" width="7.109375" customWidth="1"/>
    <col min="15367" max="15367" width="9.33203125" customWidth="1"/>
    <col min="15368" max="15368" width="7.109375" customWidth="1"/>
    <col min="15369" max="15369" width="9.33203125" customWidth="1"/>
    <col min="15370" max="15370" width="8.44140625" customWidth="1"/>
    <col min="15371" max="15373" width="8.5546875" customWidth="1"/>
    <col min="15375" max="15375" width="5.5546875" customWidth="1"/>
    <col min="15376" max="15376" width="4.5546875" customWidth="1"/>
    <col min="15377" max="15377" width="11.6640625" customWidth="1"/>
    <col min="15385" max="15397" width="0" hidden="1" customWidth="1"/>
    <col min="15617" max="15617" width="5.44140625" customWidth="1"/>
    <col min="15618" max="15618" width="4.44140625" customWidth="1"/>
    <col min="15619" max="15619" width="8.33203125" customWidth="1"/>
    <col min="15620" max="15620" width="7.109375" customWidth="1"/>
    <col min="15621" max="15621" width="9.33203125" customWidth="1"/>
    <col min="15622" max="15622" width="7.109375" customWidth="1"/>
    <col min="15623" max="15623" width="9.33203125" customWidth="1"/>
    <col min="15624" max="15624" width="7.109375" customWidth="1"/>
    <col min="15625" max="15625" width="9.33203125" customWidth="1"/>
    <col min="15626" max="15626" width="8.44140625" customWidth="1"/>
    <col min="15627" max="15629" width="8.5546875" customWidth="1"/>
    <col min="15631" max="15631" width="5.5546875" customWidth="1"/>
    <col min="15632" max="15632" width="4.5546875" customWidth="1"/>
    <col min="15633" max="15633" width="11.6640625" customWidth="1"/>
    <col min="15641" max="15653" width="0" hidden="1" customWidth="1"/>
    <col min="15873" max="15873" width="5.44140625" customWidth="1"/>
    <col min="15874" max="15874" width="4.44140625" customWidth="1"/>
    <col min="15875" max="15875" width="8.33203125" customWidth="1"/>
    <col min="15876" max="15876" width="7.109375" customWidth="1"/>
    <col min="15877" max="15877" width="9.33203125" customWidth="1"/>
    <col min="15878" max="15878" width="7.109375" customWidth="1"/>
    <col min="15879" max="15879" width="9.33203125" customWidth="1"/>
    <col min="15880" max="15880" width="7.109375" customWidth="1"/>
    <col min="15881" max="15881" width="9.33203125" customWidth="1"/>
    <col min="15882" max="15882" width="8.44140625" customWidth="1"/>
    <col min="15883" max="15885" width="8.5546875" customWidth="1"/>
    <col min="15887" max="15887" width="5.5546875" customWidth="1"/>
    <col min="15888" max="15888" width="4.5546875" customWidth="1"/>
    <col min="15889" max="15889" width="11.6640625" customWidth="1"/>
    <col min="15897" max="15909" width="0" hidden="1" customWidth="1"/>
    <col min="16129" max="16129" width="5.44140625" customWidth="1"/>
    <col min="16130" max="16130" width="4.44140625" customWidth="1"/>
    <col min="16131" max="16131" width="8.33203125" customWidth="1"/>
    <col min="16132" max="16132" width="7.109375" customWidth="1"/>
    <col min="16133" max="16133" width="9.33203125" customWidth="1"/>
    <col min="16134" max="16134" width="7.109375" customWidth="1"/>
    <col min="16135" max="16135" width="9.33203125" customWidth="1"/>
    <col min="16136" max="16136" width="7.109375" customWidth="1"/>
    <col min="16137" max="16137" width="9.33203125" customWidth="1"/>
    <col min="16138" max="16138" width="8.44140625" customWidth="1"/>
    <col min="16139" max="16141" width="8.5546875" customWidth="1"/>
    <col min="16143" max="16143" width="5.5546875" customWidth="1"/>
    <col min="16144" max="16144" width="4.5546875" customWidth="1"/>
    <col min="16145" max="16145" width="11.6640625" customWidth="1"/>
    <col min="16153" max="16165" width="0" hidden="1" customWidth="1"/>
  </cols>
  <sheetData>
    <row r="1" spans="1:37" ht="24.6" x14ac:dyDescent="0.3">
      <c r="A1" s="314" t="str">
        <f>[2]Altalanos!$A$6</f>
        <v>Sz-Sz-B vármegyei Diákolimpia kijátszandó táblák</v>
      </c>
      <c r="B1" s="314"/>
      <c r="C1" s="314"/>
      <c r="D1" s="314"/>
      <c r="E1" s="314"/>
      <c r="F1" s="314"/>
      <c r="G1" s="117"/>
      <c r="H1" s="118" t="s">
        <v>26</v>
      </c>
      <c r="I1" s="119"/>
      <c r="J1" s="120"/>
      <c r="L1" s="121"/>
      <c r="M1" s="122"/>
      <c r="N1" s="123"/>
      <c r="O1" s="123" t="s">
        <v>59</v>
      </c>
      <c r="P1" s="123"/>
      <c r="Q1" s="124"/>
      <c r="R1" s="123"/>
      <c r="AB1" s="125" t="e">
        <f>IF(Y5=1,CONCATENATE(VLOOKUP(Y3,AA16:AH27,2)),CONCATENATE(VLOOKUP(Y3,AA2:AK13,2)))</f>
        <v>#N/A</v>
      </c>
      <c r="AC1" s="125" t="e">
        <f>IF(Y5=1,CONCATENATE(VLOOKUP(Y3,AA16:AK27,3)),CONCATENATE(VLOOKUP(Y3,AA2:AK13,3)))</f>
        <v>#N/A</v>
      </c>
      <c r="AD1" s="125" t="e">
        <f>IF(Y5=1,CONCATENATE(VLOOKUP(Y3,AA16:AK27,4)),CONCATENATE(VLOOKUP(Y3,AA2:AK13,4)))</f>
        <v>#N/A</v>
      </c>
      <c r="AE1" s="125" t="e">
        <f>IF(Y5=1,CONCATENATE(VLOOKUP(Y3,AA16:AK27,5)),CONCATENATE(VLOOKUP(Y3,AA2:AK13,5)))</f>
        <v>#N/A</v>
      </c>
      <c r="AF1" s="125" t="e">
        <f>IF(Y5=1,CONCATENATE(VLOOKUP(Y3,AA16:AK27,6)),CONCATENATE(VLOOKUP(Y3,AA2:AK13,6)))</f>
        <v>#N/A</v>
      </c>
      <c r="AG1" s="125" t="e">
        <f>IF(Y5=1,CONCATENATE(VLOOKUP(Y3,AA16:AK27,7)),CONCATENATE(VLOOKUP(Y3,AA2:AK13,7)))</f>
        <v>#N/A</v>
      </c>
      <c r="AH1" s="125" t="e">
        <f>IF(Y5=1,CONCATENATE(VLOOKUP(Y3,AA16:AK27,8)),CONCATENATE(VLOOKUP(Y3,AA2:AK13,8)))</f>
        <v>#N/A</v>
      </c>
      <c r="AI1" s="125" t="e">
        <f>IF(Y5=1,CONCATENATE(VLOOKUP(Y3,AA16:AK27,9)),CONCATENATE(VLOOKUP(Y3,AA2:AK13,9)))</f>
        <v>#N/A</v>
      </c>
      <c r="AJ1" s="125" t="e">
        <f>IF(Y5=1,CONCATENATE(VLOOKUP(Y3,AA16:AK27,10)),CONCATENATE(VLOOKUP(Y3,AA2:AK13,10)))</f>
        <v>#N/A</v>
      </c>
      <c r="AK1" s="125" t="e">
        <f>IF(Y5=1,CONCATENATE(VLOOKUP(Y3,AA16:AK27,11)),CONCATENATE(VLOOKUP(Y3,AA2:AK13,11)))</f>
        <v>#N/A</v>
      </c>
    </row>
    <row r="2" spans="1:37" x14ac:dyDescent="0.3">
      <c r="A2" s="126" t="s">
        <v>27</v>
      </c>
      <c r="B2" s="127"/>
      <c r="C2" s="127"/>
      <c r="D2" s="127"/>
      <c r="E2" s="246" t="str">
        <f>[2]Altalanos!$C$8</f>
        <v>VI.kcs U16 lány B</v>
      </c>
      <c r="F2" s="127"/>
      <c r="G2" s="128"/>
      <c r="H2" s="129"/>
      <c r="I2" s="129"/>
      <c r="J2" s="130"/>
      <c r="K2" s="121"/>
      <c r="L2" s="121"/>
      <c r="M2" s="121"/>
      <c r="N2" s="131"/>
      <c r="O2" s="132"/>
      <c r="P2" s="131"/>
      <c r="Q2" s="132"/>
      <c r="R2" s="131"/>
      <c r="Y2" s="133"/>
      <c r="Z2" s="134"/>
      <c r="AA2" s="134" t="s">
        <v>60</v>
      </c>
      <c r="AB2" s="135">
        <v>150</v>
      </c>
      <c r="AC2" s="135">
        <v>120</v>
      </c>
      <c r="AD2" s="135">
        <v>100</v>
      </c>
      <c r="AE2" s="135">
        <v>80</v>
      </c>
      <c r="AF2" s="135">
        <v>70</v>
      </c>
      <c r="AG2" s="135">
        <v>60</v>
      </c>
      <c r="AH2" s="135">
        <v>55</v>
      </c>
      <c r="AI2" s="135">
        <v>50</v>
      </c>
      <c r="AJ2" s="135">
        <v>45</v>
      </c>
      <c r="AK2" s="135">
        <v>40</v>
      </c>
    </row>
    <row r="3" spans="1:37" x14ac:dyDescent="0.3">
      <c r="A3" s="62" t="s">
        <v>31</v>
      </c>
      <c r="B3" s="62"/>
      <c r="C3" s="62"/>
      <c r="D3" s="62"/>
      <c r="E3" s="62" t="s">
        <v>16</v>
      </c>
      <c r="F3" s="62"/>
      <c r="G3" s="62"/>
      <c r="H3" s="62" t="s">
        <v>32</v>
      </c>
      <c r="I3" s="62"/>
      <c r="J3" s="136"/>
      <c r="K3" s="62"/>
      <c r="L3" s="137" t="s">
        <v>33</v>
      </c>
      <c r="M3" s="62"/>
      <c r="N3" s="138"/>
      <c r="O3" s="139"/>
      <c r="P3" s="138"/>
      <c r="Q3" s="140" t="s">
        <v>61</v>
      </c>
      <c r="R3" s="135" t="s">
        <v>62</v>
      </c>
      <c r="Y3" s="134">
        <f>IF(H4="OB","A",IF(H4="IX","W",H4))</f>
        <v>0</v>
      </c>
      <c r="Z3" s="134"/>
      <c r="AA3" s="134" t="s">
        <v>63</v>
      </c>
      <c r="AB3" s="135">
        <v>120</v>
      </c>
      <c r="AC3" s="135">
        <v>90</v>
      </c>
      <c r="AD3" s="135">
        <v>65</v>
      </c>
      <c r="AE3" s="135">
        <v>55</v>
      </c>
      <c r="AF3" s="135">
        <v>50</v>
      </c>
      <c r="AG3" s="135">
        <v>45</v>
      </c>
      <c r="AH3" s="135">
        <v>40</v>
      </c>
      <c r="AI3" s="135">
        <v>35</v>
      </c>
      <c r="AJ3" s="135">
        <v>25</v>
      </c>
      <c r="AK3" s="135">
        <v>20</v>
      </c>
    </row>
    <row r="4" spans="1:37" ht="15" thickBot="1" x14ac:dyDescent="0.35">
      <c r="A4" s="315">
        <f>[2]Altalanos!$A$10</f>
        <v>45776</v>
      </c>
      <c r="B4" s="315"/>
      <c r="C4" s="315"/>
      <c r="D4" s="141"/>
      <c r="E4" s="142" t="str">
        <f>[2]Altalanos!$C$10</f>
        <v>Nyíregyháza</v>
      </c>
      <c r="F4" s="142"/>
      <c r="G4" s="142"/>
      <c r="H4" s="143"/>
      <c r="I4" s="142"/>
      <c r="J4" s="144"/>
      <c r="K4" s="143"/>
      <c r="L4" s="145" t="str">
        <f>[2]Altalanos!$E$12</f>
        <v>Guti János</v>
      </c>
      <c r="M4" s="143"/>
      <c r="N4" s="146"/>
      <c r="O4" s="147"/>
      <c r="P4" s="146"/>
      <c r="Q4" s="148" t="s">
        <v>64</v>
      </c>
      <c r="R4" s="149" t="s">
        <v>65</v>
      </c>
      <c r="Y4" s="134"/>
      <c r="Z4" s="134"/>
      <c r="AA4" s="134" t="s">
        <v>66</v>
      </c>
      <c r="AB4" s="135">
        <v>90</v>
      </c>
      <c r="AC4" s="135">
        <v>60</v>
      </c>
      <c r="AD4" s="135">
        <v>45</v>
      </c>
      <c r="AE4" s="135">
        <v>34</v>
      </c>
      <c r="AF4" s="135">
        <v>27</v>
      </c>
      <c r="AG4" s="135">
        <v>22</v>
      </c>
      <c r="AH4" s="135">
        <v>18</v>
      </c>
      <c r="AI4" s="135">
        <v>15</v>
      </c>
      <c r="AJ4" s="135">
        <v>12</v>
      </c>
      <c r="AK4" s="135">
        <v>9</v>
      </c>
    </row>
    <row r="5" spans="1:37" x14ac:dyDescent="0.3">
      <c r="A5" s="34"/>
      <c r="B5" s="34" t="s">
        <v>67</v>
      </c>
      <c r="C5" s="150" t="s">
        <v>68</v>
      </c>
      <c r="D5" s="34" t="s">
        <v>69</v>
      </c>
      <c r="E5" s="34" t="s">
        <v>70</v>
      </c>
      <c r="F5" s="34"/>
      <c r="G5" s="34" t="s">
        <v>36</v>
      </c>
      <c r="H5" s="34"/>
      <c r="I5" s="34" t="s">
        <v>37</v>
      </c>
      <c r="J5" s="34"/>
      <c r="K5" s="151" t="s">
        <v>71</v>
      </c>
      <c r="L5" s="151" t="s">
        <v>72</v>
      </c>
      <c r="M5" s="151" t="s">
        <v>73</v>
      </c>
      <c r="Q5" s="152" t="s">
        <v>74</v>
      </c>
      <c r="R5" s="153" t="s">
        <v>75</v>
      </c>
      <c r="Y5" s="134">
        <f>IF(OR([2]Altalanos!$A$8="F1",[2]Altalanos!$A$8="F2",[2]Altalanos!$A$8="N1",[2]Altalanos!$A$8="N2"),1,2)</f>
        <v>2</v>
      </c>
      <c r="Z5" s="134"/>
      <c r="AA5" s="134" t="s">
        <v>76</v>
      </c>
      <c r="AB5" s="135">
        <v>60</v>
      </c>
      <c r="AC5" s="135">
        <v>40</v>
      </c>
      <c r="AD5" s="135">
        <v>30</v>
      </c>
      <c r="AE5" s="135">
        <v>20</v>
      </c>
      <c r="AF5" s="135">
        <v>18</v>
      </c>
      <c r="AG5" s="135">
        <v>15</v>
      </c>
      <c r="AH5" s="135">
        <v>12</v>
      </c>
      <c r="AI5" s="135">
        <v>10</v>
      </c>
      <c r="AJ5" s="135">
        <v>8</v>
      </c>
      <c r="AK5" s="135">
        <v>6</v>
      </c>
    </row>
    <row r="6" spans="1:37" x14ac:dyDescent="0.3">
      <c r="A6" s="154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Y6" s="134"/>
      <c r="Z6" s="134"/>
      <c r="AA6" s="134" t="s">
        <v>77</v>
      </c>
      <c r="AB6" s="135">
        <v>40</v>
      </c>
      <c r="AC6" s="135">
        <v>25</v>
      </c>
      <c r="AD6" s="135">
        <v>18</v>
      </c>
      <c r="AE6" s="135">
        <v>13</v>
      </c>
      <c r="AF6" s="135">
        <v>10</v>
      </c>
      <c r="AG6" s="135">
        <v>8</v>
      </c>
      <c r="AH6" s="135">
        <v>6</v>
      </c>
      <c r="AI6" s="135">
        <v>5</v>
      </c>
      <c r="AJ6" s="135">
        <v>4</v>
      </c>
      <c r="AK6" s="135">
        <v>3</v>
      </c>
    </row>
    <row r="7" spans="1:37" x14ac:dyDescent="0.3">
      <c r="A7" s="156" t="s">
        <v>60</v>
      </c>
      <c r="B7" s="157">
        <v>1</v>
      </c>
      <c r="C7" s="158" t="e">
        <f>IF($B7="","",VLOOKUP($B7,'[2]VI. kcs. U16 lány B'!$A$7:$O$10,5))</f>
        <v>#REF!</v>
      </c>
      <c r="D7" s="158" t="e">
        <f>IF($B7="","",VLOOKUP($B7,'[2]VI. kcs. U16 lány B'!$A$7:$O$10,15))</f>
        <v>#REF!</v>
      </c>
      <c r="E7" s="159" t="str">
        <f>UPPER(IF($B7="","",VLOOKUP($B7,'[2]VI. kcs. U16 lány B'!$A$7:$O$10,2)))</f>
        <v>BODNÁR- GYOMAI</v>
      </c>
      <c r="F7" s="160"/>
      <c r="G7" s="159" t="str">
        <f>IF($B7="","",VLOOKUP($B7,'[2]VI. kcs. U16 lány B'!$A$7:$O$10,3))</f>
        <v>Panna</v>
      </c>
      <c r="H7" s="160"/>
      <c r="I7" s="159" t="str">
        <f>IF($B7="","",VLOOKUP($B7,'[2]VI. kcs. U16 lány B'!$A$7:$O$10,4))</f>
        <v>Nyíregyházi SZC Széchenyi István Technikum és Kollégium</v>
      </c>
      <c r="J7" s="154"/>
      <c r="K7" s="161" t="s">
        <v>321</v>
      </c>
      <c r="L7" s="162" t="e">
        <f>IF(K7="","",CONCATENATE(VLOOKUP($Y$3,$AB$1:$AK$1,K7)," pont"))</f>
        <v>#N/A</v>
      </c>
      <c r="M7" s="163"/>
      <c r="Y7" s="134"/>
      <c r="Z7" s="134"/>
      <c r="AA7" s="134" t="s">
        <v>78</v>
      </c>
      <c r="AB7" s="135">
        <v>25</v>
      </c>
      <c r="AC7" s="135">
        <v>15</v>
      </c>
      <c r="AD7" s="135">
        <v>13</v>
      </c>
      <c r="AE7" s="135">
        <v>8</v>
      </c>
      <c r="AF7" s="135">
        <v>6</v>
      </c>
      <c r="AG7" s="135">
        <v>4</v>
      </c>
      <c r="AH7" s="135">
        <v>3</v>
      </c>
      <c r="AI7" s="135">
        <v>2</v>
      </c>
      <c r="AJ7" s="135">
        <v>1</v>
      </c>
      <c r="AK7" s="135">
        <v>0</v>
      </c>
    </row>
    <row r="8" spans="1:37" x14ac:dyDescent="0.3">
      <c r="A8" s="156"/>
      <c r="B8" s="164"/>
      <c r="C8" s="165"/>
      <c r="D8" s="165"/>
      <c r="E8" s="165"/>
      <c r="F8" s="165"/>
      <c r="G8" s="165"/>
      <c r="H8" s="165"/>
      <c r="I8" s="165"/>
      <c r="J8" s="154"/>
      <c r="K8" s="156"/>
      <c r="L8" s="156"/>
      <c r="M8" s="166"/>
      <c r="Y8" s="134"/>
      <c r="Z8" s="134"/>
      <c r="AA8" s="134" t="s">
        <v>79</v>
      </c>
      <c r="AB8" s="135">
        <v>15</v>
      </c>
      <c r="AC8" s="135">
        <v>10</v>
      </c>
      <c r="AD8" s="135">
        <v>7</v>
      </c>
      <c r="AE8" s="135">
        <v>5</v>
      </c>
      <c r="AF8" s="135">
        <v>4</v>
      </c>
      <c r="AG8" s="135">
        <v>3</v>
      </c>
      <c r="AH8" s="135">
        <v>2</v>
      </c>
      <c r="AI8" s="135">
        <v>1</v>
      </c>
      <c r="AJ8" s="135">
        <v>0</v>
      </c>
      <c r="AK8" s="135">
        <v>0</v>
      </c>
    </row>
    <row r="9" spans="1:37" x14ac:dyDescent="0.3">
      <c r="A9" s="156" t="s">
        <v>80</v>
      </c>
      <c r="B9" s="157">
        <v>2</v>
      </c>
      <c r="C9" s="158" t="e">
        <f>IF($B9="","",VLOOKUP($B9,'[2]VI. kcs. U16 lány B'!$A$7:$O$10,5))</f>
        <v>#REF!</v>
      </c>
      <c r="D9" s="158" t="e">
        <f>IF($B9="","",VLOOKUP($B9,'[2]VI. kcs. U16 lány B'!$A$7:$O$10,15))</f>
        <v>#REF!</v>
      </c>
      <c r="E9" s="159" t="str">
        <f>UPPER(IF($B9="","",VLOOKUP($B9,'[2]VI. kcs. U16 lány B'!$A$7:$O$10,2)))</f>
        <v>CSONKA</v>
      </c>
      <c r="F9" s="160"/>
      <c r="G9" s="159" t="str">
        <f>IF($B9="","",VLOOKUP($B9,'[2]VI. kcs. U16 lány B'!$A$7:$O$10,3))</f>
        <v>Mira</v>
      </c>
      <c r="H9" s="160"/>
      <c r="I9" s="159" t="str">
        <f>IF($B9="","",VLOOKUP($B9,'[2]VI. kcs. U16 lány B'!$A$7:$O$10,4))</f>
        <v>Nyíregyházi Vasvári Pál Gimnázium</v>
      </c>
      <c r="J9" s="154"/>
      <c r="K9" s="161" t="s">
        <v>316</v>
      </c>
      <c r="L9" s="162" t="e">
        <f>IF(K9="","",CONCATENATE(VLOOKUP($Y$3,$AB$1:$AK$1,K9)," pont"))</f>
        <v>#N/A</v>
      </c>
      <c r="M9" s="163"/>
      <c r="Y9" s="134"/>
      <c r="Z9" s="134"/>
      <c r="AA9" s="134" t="s">
        <v>81</v>
      </c>
      <c r="AB9" s="135">
        <v>10</v>
      </c>
      <c r="AC9" s="135">
        <v>6</v>
      </c>
      <c r="AD9" s="135">
        <v>4</v>
      </c>
      <c r="AE9" s="135">
        <v>2</v>
      </c>
      <c r="AF9" s="135">
        <v>1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</row>
    <row r="10" spans="1:37" x14ac:dyDescent="0.3">
      <c r="A10" s="156"/>
      <c r="B10" s="164"/>
      <c r="C10" s="165"/>
      <c r="D10" s="165"/>
      <c r="E10" s="165"/>
      <c r="F10" s="165"/>
      <c r="G10" s="165"/>
      <c r="H10" s="165"/>
      <c r="I10" s="165"/>
      <c r="J10" s="154"/>
      <c r="K10" s="156"/>
      <c r="L10" s="156"/>
      <c r="M10" s="166"/>
      <c r="Y10" s="134"/>
      <c r="Z10" s="134"/>
      <c r="AA10" s="134" t="s">
        <v>82</v>
      </c>
      <c r="AB10" s="135">
        <v>6</v>
      </c>
      <c r="AC10" s="135">
        <v>3</v>
      </c>
      <c r="AD10" s="135">
        <v>2</v>
      </c>
      <c r="AE10" s="135">
        <v>1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</row>
    <row r="11" spans="1:37" x14ac:dyDescent="0.3">
      <c r="A11" s="156" t="s">
        <v>83</v>
      </c>
      <c r="B11" s="157">
        <v>3</v>
      </c>
      <c r="C11" s="158" t="e">
        <f>IF($B11="","",VLOOKUP($B11,'[2]VI. kcs. U16 lány B'!$A$7:$O$10,5))</f>
        <v>#REF!</v>
      </c>
      <c r="D11" s="158" t="e">
        <f>IF($B11="","",VLOOKUP($B11,'[2]VI. kcs. U16 lány B'!$A$7:$O$10,15))</f>
        <v>#REF!</v>
      </c>
      <c r="E11" s="159" t="str">
        <f>UPPER(IF($B11="","",VLOOKUP($B11,'[2]VI. kcs. U16 lány B'!$A$7:$O$10,2)))</f>
        <v>NYESTI</v>
      </c>
      <c r="F11" s="160"/>
      <c r="G11" s="159" t="str">
        <f>IF($B11="","",VLOOKUP($B11,'[2]VI. kcs. U16 lány B'!$A$7:$O$10,3))</f>
        <v>Adél Ágnes</v>
      </c>
      <c r="H11" s="160"/>
      <c r="I11" s="159" t="str">
        <f>IF($B11="","",VLOOKUP($B11,'[2]VI. kcs. U16 lány B'!$A$7:$O$10,4))</f>
        <v>Nyíregyházi Kölcsey Ferenc Gimnázium</v>
      </c>
      <c r="J11" s="154"/>
      <c r="K11" s="161" t="s">
        <v>317</v>
      </c>
      <c r="L11" s="162" t="e">
        <f>IF(K11="","",CONCATENATE(VLOOKUP($Y$3,$AB$1:$AK$1,K11)," pont"))</f>
        <v>#N/A</v>
      </c>
      <c r="M11" s="163"/>
      <c r="Y11" s="134"/>
      <c r="Z11" s="134"/>
      <c r="AA11" s="134" t="s">
        <v>84</v>
      </c>
      <c r="AB11" s="135">
        <v>3</v>
      </c>
      <c r="AC11" s="135">
        <v>2</v>
      </c>
      <c r="AD11" s="135">
        <v>1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</row>
    <row r="12" spans="1:37" x14ac:dyDescent="0.3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Y12" s="134"/>
      <c r="Z12" s="134"/>
      <c r="AA12" s="134" t="s">
        <v>85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spans="1:37" x14ac:dyDescent="0.3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Y13" s="134"/>
      <c r="Z13" s="134"/>
      <c r="AA13" s="134" t="s">
        <v>86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spans="1:37" x14ac:dyDescent="0.3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7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1:37" x14ac:dyDescent="0.3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Y16" s="134"/>
      <c r="Z16" s="134"/>
      <c r="AA16" s="134" t="s">
        <v>60</v>
      </c>
      <c r="AB16" s="134">
        <v>300</v>
      </c>
      <c r="AC16" s="134">
        <v>250</v>
      </c>
      <c r="AD16" s="134">
        <v>220</v>
      </c>
      <c r="AE16" s="134">
        <v>180</v>
      </c>
      <c r="AF16" s="134">
        <v>160</v>
      </c>
      <c r="AG16" s="134">
        <v>150</v>
      </c>
      <c r="AH16" s="134">
        <v>140</v>
      </c>
      <c r="AI16" s="134">
        <v>130</v>
      </c>
      <c r="AJ16" s="134">
        <v>120</v>
      </c>
      <c r="AK16" s="134">
        <v>110</v>
      </c>
    </row>
    <row r="17" spans="1:37" x14ac:dyDescent="0.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Y17" s="134"/>
      <c r="Z17" s="134"/>
      <c r="AA17" s="134" t="s">
        <v>63</v>
      </c>
      <c r="AB17" s="134">
        <v>250</v>
      </c>
      <c r="AC17" s="134">
        <v>200</v>
      </c>
      <c r="AD17" s="134">
        <v>160</v>
      </c>
      <c r="AE17" s="134">
        <v>140</v>
      </c>
      <c r="AF17" s="134">
        <v>120</v>
      </c>
      <c r="AG17" s="134">
        <v>110</v>
      </c>
      <c r="AH17" s="134">
        <v>100</v>
      </c>
      <c r="AI17" s="134">
        <v>90</v>
      </c>
      <c r="AJ17" s="134">
        <v>80</v>
      </c>
      <c r="AK17" s="134">
        <v>70</v>
      </c>
    </row>
    <row r="18" spans="1:37" ht="18.75" customHeight="1" x14ac:dyDescent="0.3">
      <c r="A18" s="154"/>
      <c r="B18" s="316"/>
      <c r="C18" s="316"/>
      <c r="D18" s="313" t="str">
        <f>E7</f>
        <v>BODNÁR- GYOMAI</v>
      </c>
      <c r="E18" s="313"/>
      <c r="F18" s="313" t="str">
        <f>E9</f>
        <v>CSONKA</v>
      </c>
      <c r="G18" s="313"/>
      <c r="H18" s="313" t="str">
        <f>E11</f>
        <v>NYESTI</v>
      </c>
      <c r="I18" s="313"/>
      <c r="J18" s="154"/>
      <c r="K18" s="154"/>
      <c r="L18" s="154"/>
      <c r="M18" s="154"/>
      <c r="Y18" s="134"/>
      <c r="Z18" s="134"/>
      <c r="AA18" s="134" t="s">
        <v>66</v>
      </c>
      <c r="AB18" s="134">
        <v>200</v>
      </c>
      <c r="AC18" s="134">
        <v>150</v>
      </c>
      <c r="AD18" s="134">
        <v>130</v>
      </c>
      <c r="AE18" s="134">
        <v>110</v>
      </c>
      <c r="AF18" s="134">
        <v>95</v>
      </c>
      <c r="AG18" s="134">
        <v>80</v>
      </c>
      <c r="AH18" s="134">
        <v>70</v>
      </c>
      <c r="AI18" s="134">
        <v>60</v>
      </c>
      <c r="AJ18" s="134">
        <v>55</v>
      </c>
      <c r="AK18" s="134">
        <v>50</v>
      </c>
    </row>
    <row r="19" spans="1:37" ht="18.75" customHeight="1" x14ac:dyDescent="0.3">
      <c r="A19" s="168" t="s">
        <v>60</v>
      </c>
      <c r="B19" s="309" t="str">
        <f>E7</f>
        <v>BODNÁR- GYOMAI</v>
      </c>
      <c r="C19" s="309"/>
      <c r="D19" s="310"/>
      <c r="E19" s="310"/>
      <c r="F19" s="311" t="s">
        <v>312</v>
      </c>
      <c r="G19" s="311"/>
      <c r="H19" s="311" t="s">
        <v>320</v>
      </c>
      <c r="I19" s="311"/>
      <c r="J19" s="154"/>
      <c r="K19" s="154"/>
      <c r="L19" s="154"/>
      <c r="M19" s="154"/>
      <c r="Y19" s="134"/>
      <c r="Z19" s="134"/>
      <c r="AA19" s="134" t="s">
        <v>76</v>
      </c>
      <c r="AB19" s="134">
        <v>150</v>
      </c>
      <c r="AC19" s="134">
        <v>120</v>
      </c>
      <c r="AD19" s="134">
        <v>100</v>
      </c>
      <c r="AE19" s="134">
        <v>80</v>
      </c>
      <c r="AF19" s="134">
        <v>70</v>
      </c>
      <c r="AG19" s="134">
        <v>60</v>
      </c>
      <c r="AH19" s="134">
        <v>55</v>
      </c>
      <c r="AI19" s="134">
        <v>50</v>
      </c>
      <c r="AJ19" s="134">
        <v>45</v>
      </c>
      <c r="AK19" s="134">
        <v>40</v>
      </c>
    </row>
    <row r="20" spans="1:37" ht="18.75" customHeight="1" x14ac:dyDescent="0.3">
      <c r="A20" s="168" t="s">
        <v>80</v>
      </c>
      <c r="B20" s="309" t="str">
        <f>E9</f>
        <v>CSONKA</v>
      </c>
      <c r="C20" s="309"/>
      <c r="D20" s="311"/>
      <c r="E20" s="311"/>
      <c r="F20" s="310"/>
      <c r="G20" s="310"/>
      <c r="H20" s="311" t="s">
        <v>314</v>
      </c>
      <c r="I20" s="311"/>
      <c r="J20" s="154"/>
      <c r="K20" s="154"/>
      <c r="L20" s="154"/>
      <c r="M20" s="154"/>
      <c r="Y20" s="134"/>
      <c r="Z20" s="134"/>
      <c r="AA20" s="134" t="s">
        <v>77</v>
      </c>
      <c r="AB20" s="134">
        <v>120</v>
      </c>
      <c r="AC20" s="134">
        <v>90</v>
      </c>
      <c r="AD20" s="134">
        <v>65</v>
      </c>
      <c r="AE20" s="134">
        <v>55</v>
      </c>
      <c r="AF20" s="134">
        <v>50</v>
      </c>
      <c r="AG20" s="134">
        <v>45</v>
      </c>
      <c r="AH20" s="134">
        <v>40</v>
      </c>
      <c r="AI20" s="134">
        <v>35</v>
      </c>
      <c r="AJ20" s="134">
        <v>25</v>
      </c>
      <c r="AK20" s="134">
        <v>20</v>
      </c>
    </row>
    <row r="21" spans="1:37" ht="18.75" customHeight="1" x14ac:dyDescent="0.3">
      <c r="A21" s="168" t="s">
        <v>83</v>
      </c>
      <c r="B21" s="309" t="str">
        <f>E11</f>
        <v>NYESTI</v>
      </c>
      <c r="C21" s="309"/>
      <c r="D21" s="311"/>
      <c r="E21" s="311"/>
      <c r="F21" s="311"/>
      <c r="G21" s="311"/>
      <c r="H21" s="310"/>
      <c r="I21" s="310"/>
      <c r="J21" s="154"/>
      <c r="K21" s="154"/>
      <c r="L21" s="154"/>
      <c r="M21" s="154"/>
      <c r="Y21" s="134"/>
      <c r="Z21" s="134"/>
      <c r="AA21" s="134" t="s">
        <v>78</v>
      </c>
      <c r="AB21" s="134">
        <v>90</v>
      </c>
      <c r="AC21" s="134">
        <v>60</v>
      </c>
      <c r="AD21" s="134">
        <v>45</v>
      </c>
      <c r="AE21" s="134">
        <v>34</v>
      </c>
      <c r="AF21" s="134">
        <v>27</v>
      </c>
      <c r="AG21" s="134">
        <v>22</v>
      </c>
      <c r="AH21" s="134">
        <v>18</v>
      </c>
      <c r="AI21" s="134">
        <v>15</v>
      </c>
      <c r="AJ21" s="134">
        <v>12</v>
      </c>
      <c r="AK21" s="134">
        <v>9</v>
      </c>
    </row>
    <row r="22" spans="1:37" x14ac:dyDescent="0.3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Y22" s="134"/>
      <c r="Z22" s="134"/>
      <c r="AA22" s="134" t="s">
        <v>79</v>
      </c>
      <c r="AB22" s="134">
        <v>60</v>
      </c>
      <c r="AC22" s="134">
        <v>40</v>
      </c>
      <c r="AD22" s="134">
        <v>30</v>
      </c>
      <c r="AE22" s="134">
        <v>20</v>
      </c>
      <c r="AF22" s="134">
        <v>18</v>
      </c>
      <c r="AG22" s="134">
        <v>15</v>
      </c>
      <c r="AH22" s="134">
        <v>12</v>
      </c>
      <c r="AI22" s="134">
        <v>10</v>
      </c>
      <c r="AJ22" s="134">
        <v>8</v>
      </c>
      <c r="AK22" s="134">
        <v>6</v>
      </c>
    </row>
    <row r="23" spans="1:37" x14ac:dyDescent="0.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Y23" s="134"/>
      <c r="Z23" s="134"/>
      <c r="AA23" s="134" t="s">
        <v>81</v>
      </c>
      <c r="AB23" s="134">
        <v>40</v>
      </c>
      <c r="AC23" s="134">
        <v>25</v>
      </c>
      <c r="AD23" s="134">
        <v>18</v>
      </c>
      <c r="AE23" s="134">
        <v>13</v>
      </c>
      <c r="AF23" s="134">
        <v>8</v>
      </c>
      <c r="AG23" s="134">
        <v>7</v>
      </c>
      <c r="AH23" s="134">
        <v>6</v>
      </c>
      <c r="AI23" s="134">
        <v>5</v>
      </c>
      <c r="AJ23" s="134">
        <v>4</v>
      </c>
      <c r="AK23" s="134">
        <v>3</v>
      </c>
    </row>
    <row r="24" spans="1:37" x14ac:dyDescent="0.3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Y24" s="134"/>
      <c r="Z24" s="134"/>
      <c r="AA24" s="134" t="s">
        <v>82</v>
      </c>
      <c r="AB24" s="134">
        <v>25</v>
      </c>
      <c r="AC24" s="134">
        <v>15</v>
      </c>
      <c r="AD24" s="134">
        <v>13</v>
      </c>
      <c r="AE24" s="134">
        <v>7</v>
      </c>
      <c r="AF24" s="134">
        <v>6</v>
      </c>
      <c r="AG24" s="134">
        <v>5</v>
      </c>
      <c r="AH24" s="134">
        <v>4</v>
      </c>
      <c r="AI24" s="134">
        <v>3</v>
      </c>
      <c r="AJ24" s="134">
        <v>2</v>
      </c>
      <c r="AK24" s="134">
        <v>1</v>
      </c>
    </row>
    <row r="25" spans="1:37" x14ac:dyDescent="0.3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Y25" s="134"/>
      <c r="Z25" s="134"/>
      <c r="AA25" s="134" t="s">
        <v>84</v>
      </c>
      <c r="AB25" s="134">
        <v>15</v>
      </c>
      <c r="AC25" s="134">
        <v>10</v>
      </c>
      <c r="AD25" s="134">
        <v>8</v>
      </c>
      <c r="AE25" s="134">
        <v>4</v>
      </c>
      <c r="AF25" s="134">
        <v>3</v>
      </c>
      <c r="AG25" s="134">
        <v>2</v>
      </c>
      <c r="AH25" s="134">
        <v>1</v>
      </c>
      <c r="AI25" s="134">
        <v>0</v>
      </c>
      <c r="AJ25" s="134">
        <v>0</v>
      </c>
      <c r="AK25" s="134">
        <v>0</v>
      </c>
    </row>
    <row r="26" spans="1:37" x14ac:dyDescent="0.3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Y26" s="134"/>
      <c r="Z26" s="134"/>
      <c r="AA26" s="134" t="s">
        <v>85</v>
      </c>
      <c r="AB26" s="134">
        <v>10</v>
      </c>
      <c r="AC26" s="134">
        <v>6</v>
      </c>
      <c r="AD26" s="134">
        <v>4</v>
      </c>
      <c r="AE26" s="134">
        <v>2</v>
      </c>
      <c r="AF26" s="134">
        <v>1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</row>
    <row r="27" spans="1:37" x14ac:dyDescent="0.3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Y27" s="134"/>
      <c r="Z27" s="134"/>
      <c r="AA27" s="134" t="s">
        <v>86</v>
      </c>
      <c r="AB27" s="134">
        <v>3</v>
      </c>
      <c r="AC27" s="134">
        <v>2</v>
      </c>
      <c r="AD27" s="134">
        <v>1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</row>
    <row r="28" spans="1:37" x14ac:dyDescent="0.3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37" x14ac:dyDescent="0.3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37" x14ac:dyDescent="0.3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37" x14ac:dyDescent="0.3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37" x14ac:dyDescent="0.3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69"/>
      <c r="M32" s="169"/>
    </row>
    <row r="33" spans="1:18" x14ac:dyDescent="0.3">
      <c r="A33" s="170" t="s">
        <v>69</v>
      </c>
      <c r="B33" s="171"/>
      <c r="C33" s="172"/>
      <c r="D33" s="173" t="s">
        <v>87</v>
      </c>
      <c r="E33" s="174" t="s">
        <v>88</v>
      </c>
      <c r="F33" s="175"/>
      <c r="G33" s="173" t="s">
        <v>87</v>
      </c>
      <c r="H33" s="174" t="s">
        <v>89</v>
      </c>
      <c r="I33" s="176"/>
      <c r="J33" s="174" t="s">
        <v>90</v>
      </c>
      <c r="K33" s="177" t="s">
        <v>91</v>
      </c>
      <c r="L33" s="34"/>
      <c r="M33" s="178"/>
      <c r="N33" s="179"/>
      <c r="P33" s="180"/>
      <c r="Q33" s="180"/>
      <c r="R33" s="181"/>
    </row>
    <row r="34" spans="1:18" x14ac:dyDescent="0.3">
      <c r="A34" s="182" t="s">
        <v>92</v>
      </c>
      <c r="B34" s="183"/>
      <c r="C34" s="184"/>
      <c r="D34" s="185"/>
      <c r="E34" s="312"/>
      <c r="F34" s="312"/>
      <c r="G34" s="186" t="s">
        <v>93</v>
      </c>
      <c r="H34" s="183"/>
      <c r="I34" s="187"/>
      <c r="J34" s="188"/>
      <c r="K34" s="189" t="s">
        <v>94</v>
      </c>
      <c r="L34" s="190"/>
      <c r="M34" s="191"/>
      <c r="P34" s="192"/>
      <c r="Q34" s="192"/>
      <c r="R34" s="193"/>
    </row>
    <row r="35" spans="1:18" x14ac:dyDescent="0.3">
      <c r="A35" s="194" t="s">
        <v>95</v>
      </c>
      <c r="B35" s="195"/>
      <c r="C35" s="196"/>
      <c r="D35" s="197"/>
      <c r="E35" s="308"/>
      <c r="F35" s="308"/>
      <c r="G35" s="198" t="s">
        <v>96</v>
      </c>
      <c r="H35" s="199"/>
      <c r="I35" s="200"/>
      <c r="J35" s="201"/>
      <c r="K35" s="202"/>
      <c r="L35" s="169"/>
      <c r="M35" s="203"/>
      <c r="P35" s="193"/>
      <c r="Q35" s="204"/>
      <c r="R35" s="193"/>
    </row>
    <row r="36" spans="1:18" x14ac:dyDescent="0.3">
      <c r="A36" s="205"/>
      <c r="B36" s="206"/>
      <c r="C36" s="207"/>
      <c r="D36" s="197"/>
      <c r="E36" s="208"/>
      <c r="F36" s="154"/>
      <c r="G36" s="198" t="s">
        <v>97</v>
      </c>
      <c r="H36" s="199"/>
      <c r="I36" s="200"/>
      <c r="J36" s="201"/>
      <c r="K36" s="189" t="s">
        <v>98</v>
      </c>
      <c r="L36" s="190"/>
      <c r="M36" s="209"/>
      <c r="P36" s="192"/>
      <c r="Q36" s="192"/>
      <c r="R36" s="193"/>
    </row>
    <row r="37" spans="1:18" x14ac:dyDescent="0.3">
      <c r="A37" s="210"/>
      <c r="B37" s="211"/>
      <c r="C37" s="212"/>
      <c r="D37" s="197"/>
      <c r="E37" s="208"/>
      <c r="F37" s="154"/>
      <c r="G37" s="198" t="s">
        <v>99</v>
      </c>
      <c r="H37" s="199"/>
      <c r="I37" s="200"/>
      <c r="J37" s="201"/>
      <c r="K37" s="213"/>
      <c r="L37" s="154"/>
      <c r="M37" s="191"/>
      <c r="P37" s="193"/>
      <c r="Q37" s="204"/>
      <c r="R37" s="193"/>
    </row>
    <row r="38" spans="1:18" x14ac:dyDescent="0.3">
      <c r="A38" s="214"/>
      <c r="B38" s="215"/>
      <c r="C38" s="216"/>
      <c r="D38" s="197"/>
      <c r="E38" s="208"/>
      <c r="F38" s="154"/>
      <c r="G38" s="198" t="s">
        <v>100</v>
      </c>
      <c r="H38" s="199"/>
      <c r="I38" s="200"/>
      <c r="J38" s="201"/>
      <c r="K38" s="194"/>
      <c r="L38" s="169"/>
      <c r="M38" s="203"/>
      <c r="P38" s="193"/>
      <c r="Q38" s="204"/>
      <c r="R38" s="193"/>
    </row>
    <row r="39" spans="1:18" x14ac:dyDescent="0.3">
      <c r="A39" s="217"/>
      <c r="B39" s="18"/>
      <c r="C39" s="212"/>
      <c r="D39" s="197"/>
      <c r="E39" s="208"/>
      <c r="F39" s="154"/>
      <c r="G39" s="198" t="s">
        <v>101</v>
      </c>
      <c r="H39" s="199"/>
      <c r="I39" s="200"/>
      <c r="J39" s="201"/>
      <c r="K39" s="189" t="s">
        <v>30</v>
      </c>
      <c r="L39" s="190"/>
      <c r="M39" s="209"/>
      <c r="P39" s="192"/>
      <c r="Q39" s="192"/>
      <c r="R39" s="193"/>
    </row>
    <row r="40" spans="1:18" x14ac:dyDescent="0.3">
      <c r="A40" s="217"/>
      <c r="B40" s="18"/>
      <c r="C40" s="218"/>
      <c r="D40" s="197"/>
      <c r="E40" s="208"/>
      <c r="F40" s="154"/>
      <c r="G40" s="198" t="s">
        <v>102</v>
      </c>
      <c r="H40" s="199"/>
      <c r="I40" s="200"/>
      <c r="J40" s="201"/>
      <c r="K40" s="213"/>
      <c r="L40" s="154"/>
      <c r="M40" s="191"/>
      <c r="P40" s="193"/>
      <c r="Q40" s="204"/>
      <c r="R40" s="193"/>
    </row>
    <row r="41" spans="1:18" x14ac:dyDescent="0.3">
      <c r="A41" s="219"/>
      <c r="B41" s="220"/>
      <c r="C41" s="221"/>
      <c r="D41" s="222"/>
      <c r="E41" s="223"/>
      <c r="F41" s="169"/>
      <c r="G41" s="224" t="s">
        <v>103</v>
      </c>
      <c r="H41" s="195"/>
      <c r="I41" s="225"/>
      <c r="J41" s="226"/>
      <c r="K41" s="194" t="str">
        <f>L4</f>
        <v>Guti János</v>
      </c>
      <c r="L41" s="169"/>
      <c r="M41" s="203"/>
      <c r="P41" s="193"/>
      <c r="Q41" s="204"/>
      <c r="R41" s="227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35" priority="2" stopIfTrue="1" operator="equal">
      <formula>"Bye"</formula>
    </cfRule>
  </conditionalFormatting>
  <conditionalFormatting sqref="R41">
    <cfRule type="expression" dxfId="34" priority="1" stopIfTrue="1">
      <formula>$O$1="CU"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Q134"/>
  <sheetViews>
    <sheetView workbookViewId="0">
      <selection activeCell="C2" sqref="C2"/>
    </sheetView>
  </sheetViews>
  <sheetFormatPr defaultRowHeight="14.4" x14ac:dyDescent="0.3"/>
  <cols>
    <col min="1" max="1" width="3.88671875" customWidth="1"/>
    <col min="2" max="2" width="14" customWidth="1"/>
    <col min="3" max="3" width="12.44140625" customWidth="1"/>
    <col min="4" max="4" width="10.109375" style="114" customWidth="1"/>
    <col min="5" max="5" width="12.109375" style="115" customWidth="1"/>
    <col min="6" max="6" width="6.109375" style="116" hidden="1" customWidth="1"/>
    <col min="7" max="7" width="31.44140625" style="116" customWidth="1"/>
    <col min="8" max="8" width="7.6640625" style="114" customWidth="1"/>
    <col min="9" max="13" width="7.4414062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14" customWidth="1"/>
    <col min="259" max="259" width="12.44140625" customWidth="1"/>
    <col min="260" max="260" width="10.109375" customWidth="1"/>
    <col min="261" max="261" width="12.109375" customWidth="1"/>
    <col min="262" max="262" width="0" hidden="1" customWidth="1"/>
    <col min="263" max="263" width="31.4414062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14" customWidth="1"/>
    <col min="515" max="515" width="12.44140625" customWidth="1"/>
    <col min="516" max="516" width="10.109375" customWidth="1"/>
    <col min="517" max="517" width="12.109375" customWidth="1"/>
    <col min="518" max="518" width="0" hidden="1" customWidth="1"/>
    <col min="519" max="519" width="31.4414062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14" customWidth="1"/>
    <col min="771" max="771" width="12.44140625" customWidth="1"/>
    <col min="772" max="772" width="10.109375" customWidth="1"/>
    <col min="773" max="773" width="12.109375" customWidth="1"/>
    <col min="774" max="774" width="0" hidden="1" customWidth="1"/>
    <col min="775" max="775" width="31.4414062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14" customWidth="1"/>
    <col min="1027" max="1027" width="12.44140625" customWidth="1"/>
    <col min="1028" max="1028" width="10.109375" customWidth="1"/>
    <col min="1029" max="1029" width="12.109375" customWidth="1"/>
    <col min="1030" max="1030" width="0" hidden="1" customWidth="1"/>
    <col min="1031" max="1031" width="31.4414062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14" customWidth="1"/>
    <col min="1283" max="1283" width="12.44140625" customWidth="1"/>
    <col min="1284" max="1284" width="10.109375" customWidth="1"/>
    <col min="1285" max="1285" width="12.109375" customWidth="1"/>
    <col min="1286" max="1286" width="0" hidden="1" customWidth="1"/>
    <col min="1287" max="1287" width="31.4414062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14" customWidth="1"/>
    <col min="1539" max="1539" width="12.44140625" customWidth="1"/>
    <col min="1540" max="1540" width="10.109375" customWidth="1"/>
    <col min="1541" max="1541" width="12.109375" customWidth="1"/>
    <col min="1542" max="1542" width="0" hidden="1" customWidth="1"/>
    <col min="1543" max="1543" width="31.4414062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14" customWidth="1"/>
    <col min="1795" max="1795" width="12.44140625" customWidth="1"/>
    <col min="1796" max="1796" width="10.109375" customWidth="1"/>
    <col min="1797" max="1797" width="12.109375" customWidth="1"/>
    <col min="1798" max="1798" width="0" hidden="1" customWidth="1"/>
    <col min="1799" max="1799" width="31.4414062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14" customWidth="1"/>
    <col min="2051" max="2051" width="12.44140625" customWidth="1"/>
    <col min="2052" max="2052" width="10.109375" customWidth="1"/>
    <col min="2053" max="2053" width="12.109375" customWidth="1"/>
    <col min="2054" max="2054" width="0" hidden="1" customWidth="1"/>
    <col min="2055" max="2055" width="31.4414062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14" customWidth="1"/>
    <col min="2307" max="2307" width="12.44140625" customWidth="1"/>
    <col min="2308" max="2308" width="10.109375" customWidth="1"/>
    <col min="2309" max="2309" width="12.109375" customWidth="1"/>
    <col min="2310" max="2310" width="0" hidden="1" customWidth="1"/>
    <col min="2311" max="2311" width="31.4414062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14" customWidth="1"/>
    <col min="2563" max="2563" width="12.44140625" customWidth="1"/>
    <col min="2564" max="2564" width="10.109375" customWidth="1"/>
    <col min="2565" max="2565" width="12.109375" customWidth="1"/>
    <col min="2566" max="2566" width="0" hidden="1" customWidth="1"/>
    <col min="2567" max="2567" width="31.4414062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14" customWidth="1"/>
    <col min="2819" max="2819" width="12.44140625" customWidth="1"/>
    <col min="2820" max="2820" width="10.109375" customWidth="1"/>
    <col min="2821" max="2821" width="12.109375" customWidth="1"/>
    <col min="2822" max="2822" width="0" hidden="1" customWidth="1"/>
    <col min="2823" max="2823" width="31.4414062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14" customWidth="1"/>
    <col min="3075" max="3075" width="12.44140625" customWidth="1"/>
    <col min="3076" max="3076" width="10.109375" customWidth="1"/>
    <col min="3077" max="3077" width="12.109375" customWidth="1"/>
    <col min="3078" max="3078" width="0" hidden="1" customWidth="1"/>
    <col min="3079" max="3079" width="31.4414062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14" customWidth="1"/>
    <col min="3331" max="3331" width="12.44140625" customWidth="1"/>
    <col min="3332" max="3332" width="10.109375" customWidth="1"/>
    <col min="3333" max="3333" width="12.109375" customWidth="1"/>
    <col min="3334" max="3334" width="0" hidden="1" customWidth="1"/>
    <col min="3335" max="3335" width="31.4414062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14" customWidth="1"/>
    <col min="3587" max="3587" width="12.44140625" customWidth="1"/>
    <col min="3588" max="3588" width="10.109375" customWidth="1"/>
    <col min="3589" max="3589" width="12.109375" customWidth="1"/>
    <col min="3590" max="3590" width="0" hidden="1" customWidth="1"/>
    <col min="3591" max="3591" width="31.4414062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14" customWidth="1"/>
    <col min="3843" max="3843" width="12.44140625" customWidth="1"/>
    <col min="3844" max="3844" width="10.109375" customWidth="1"/>
    <col min="3845" max="3845" width="12.109375" customWidth="1"/>
    <col min="3846" max="3846" width="0" hidden="1" customWidth="1"/>
    <col min="3847" max="3847" width="31.4414062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14" customWidth="1"/>
    <col min="4099" max="4099" width="12.44140625" customWidth="1"/>
    <col min="4100" max="4100" width="10.109375" customWidth="1"/>
    <col min="4101" max="4101" width="12.109375" customWidth="1"/>
    <col min="4102" max="4102" width="0" hidden="1" customWidth="1"/>
    <col min="4103" max="4103" width="31.4414062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14" customWidth="1"/>
    <col min="4355" max="4355" width="12.44140625" customWidth="1"/>
    <col min="4356" max="4356" width="10.109375" customWidth="1"/>
    <col min="4357" max="4357" width="12.109375" customWidth="1"/>
    <col min="4358" max="4358" width="0" hidden="1" customWidth="1"/>
    <col min="4359" max="4359" width="31.4414062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14" customWidth="1"/>
    <col min="4611" max="4611" width="12.44140625" customWidth="1"/>
    <col min="4612" max="4612" width="10.109375" customWidth="1"/>
    <col min="4613" max="4613" width="12.109375" customWidth="1"/>
    <col min="4614" max="4614" width="0" hidden="1" customWidth="1"/>
    <col min="4615" max="4615" width="31.4414062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14" customWidth="1"/>
    <col min="4867" max="4867" width="12.44140625" customWidth="1"/>
    <col min="4868" max="4868" width="10.109375" customWidth="1"/>
    <col min="4869" max="4869" width="12.109375" customWidth="1"/>
    <col min="4870" max="4870" width="0" hidden="1" customWidth="1"/>
    <col min="4871" max="4871" width="31.4414062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14" customWidth="1"/>
    <col min="5123" max="5123" width="12.44140625" customWidth="1"/>
    <col min="5124" max="5124" width="10.109375" customWidth="1"/>
    <col min="5125" max="5125" width="12.109375" customWidth="1"/>
    <col min="5126" max="5126" width="0" hidden="1" customWidth="1"/>
    <col min="5127" max="5127" width="31.4414062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14" customWidth="1"/>
    <col min="5379" max="5379" width="12.44140625" customWidth="1"/>
    <col min="5380" max="5380" width="10.109375" customWidth="1"/>
    <col min="5381" max="5381" width="12.109375" customWidth="1"/>
    <col min="5382" max="5382" width="0" hidden="1" customWidth="1"/>
    <col min="5383" max="5383" width="31.4414062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14" customWidth="1"/>
    <col min="5635" max="5635" width="12.44140625" customWidth="1"/>
    <col min="5636" max="5636" width="10.109375" customWidth="1"/>
    <col min="5637" max="5637" width="12.109375" customWidth="1"/>
    <col min="5638" max="5638" width="0" hidden="1" customWidth="1"/>
    <col min="5639" max="5639" width="31.4414062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14" customWidth="1"/>
    <col min="5891" max="5891" width="12.44140625" customWidth="1"/>
    <col min="5892" max="5892" width="10.109375" customWidth="1"/>
    <col min="5893" max="5893" width="12.109375" customWidth="1"/>
    <col min="5894" max="5894" width="0" hidden="1" customWidth="1"/>
    <col min="5895" max="5895" width="31.4414062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14" customWidth="1"/>
    <col min="6147" max="6147" width="12.44140625" customWidth="1"/>
    <col min="6148" max="6148" width="10.109375" customWidth="1"/>
    <col min="6149" max="6149" width="12.109375" customWidth="1"/>
    <col min="6150" max="6150" width="0" hidden="1" customWidth="1"/>
    <col min="6151" max="6151" width="31.4414062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14" customWidth="1"/>
    <col min="6403" max="6403" width="12.44140625" customWidth="1"/>
    <col min="6404" max="6404" width="10.109375" customWidth="1"/>
    <col min="6405" max="6405" width="12.109375" customWidth="1"/>
    <col min="6406" max="6406" width="0" hidden="1" customWidth="1"/>
    <col min="6407" max="6407" width="31.4414062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14" customWidth="1"/>
    <col min="6659" max="6659" width="12.44140625" customWidth="1"/>
    <col min="6660" max="6660" width="10.109375" customWidth="1"/>
    <col min="6661" max="6661" width="12.109375" customWidth="1"/>
    <col min="6662" max="6662" width="0" hidden="1" customWidth="1"/>
    <col min="6663" max="6663" width="31.4414062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14" customWidth="1"/>
    <col min="6915" max="6915" width="12.44140625" customWidth="1"/>
    <col min="6916" max="6916" width="10.109375" customWidth="1"/>
    <col min="6917" max="6917" width="12.109375" customWidth="1"/>
    <col min="6918" max="6918" width="0" hidden="1" customWidth="1"/>
    <col min="6919" max="6919" width="31.4414062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14" customWidth="1"/>
    <col min="7171" max="7171" width="12.44140625" customWidth="1"/>
    <col min="7172" max="7172" width="10.109375" customWidth="1"/>
    <col min="7173" max="7173" width="12.109375" customWidth="1"/>
    <col min="7174" max="7174" width="0" hidden="1" customWidth="1"/>
    <col min="7175" max="7175" width="31.4414062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14" customWidth="1"/>
    <col min="7427" max="7427" width="12.44140625" customWidth="1"/>
    <col min="7428" max="7428" width="10.109375" customWidth="1"/>
    <col min="7429" max="7429" width="12.109375" customWidth="1"/>
    <col min="7430" max="7430" width="0" hidden="1" customWidth="1"/>
    <col min="7431" max="7431" width="31.4414062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14" customWidth="1"/>
    <col min="7683" max="7683" width="12.44140625" customWidth="1"/>
    <col min="7684" max="7684" width="10.109375" customWidth="1"/>
    <col min="7685" max="7685" width="12.109375" customWidth="1"/>
    <col min="7686" max="7686" width="0" hidden="1" customWidth="1"/>
    <col min="7687" max="7687" width="31.4414062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14" customWidth="1"/>
    <col min="7939" max="7939" width="12.44140625" customWidth="1"/>
    <col min="7940" max="7940" width="10.109375" customWidth="1"/>
    <col min="7941" max="7941" width="12.109375" customWidth="1"/>
    <col min="7942" max="7942" width="0" hidden="1" customWidth="1"/>
    <col min="7943" max="7943" width="31.4414062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14" customWidth="1"/>
    <col min="8195" max="8195" width="12.44140625" customWidth="1"/>
    <col min="8196" max="8196" width="10.109375" customWidth="1"/>
    <col min="8197" max="8197" width="12.109375" customWidth="1"/>
    <col min="8198" max="8198" width="0" hidden="1" customWidth="1"/>
    <col min="8199" max="8199" width="31.4414062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14" customWidth="1"/>
    <col min="8451" max="8451" width="12.44140625" customWidth="1"/>
    <col min="8452" max="8452" width="10.109375" customWidth="1"/>
    <col min="8453" max="8453" width="12.109375" customWidth="1"/>
    <col min="8454" max="8454" width="0" hidden="1" customWidth="1"/>
    <col min="8455" max="8455" width="31.4414062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14" customWidth="1"/>
    <col min="8707" max="8707" width="12.44140625" customWidth="1"/>
    <col min="8708" max="8708" width="10.109375" customWidth="1"/>
    <col min="8709" max="8709" width="12.109375" customWidth="1"/>
    <col min="8710" max="8710" width="0" hidden="1" customWidth="1"/>
    <col min="8711" max="8711" width="31.4414062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14" customWidth="1"/>
    <col min="8963" max="8963" width="12.44140625" customWidth="1"/>
    <col min="8964" max="8964" width="10.109375" customWidth="1"/>
    <col min="8965" max="8965" width="12.109375" customWidth="1"/>
    <col min="8966" max="8966" width="0" hidden="1" customWidth="1"/>
    <col min="8967" max="8967" width="31.4414062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14" customWidth="1"/>
    <col min="9219" max="9219" width="12.44140625" customWidth="1"/>
    <col min="9220" max="9220" width="10.109375" customWidth="1"/>
    <col min="9221" max="9221" width="12.109375" customWidth="1"/>
    <col min="9222" max="9222" width="0" hidden="1" customWidth="1"/>
    <col min="9223" max="9223" width="31.4414062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14" customWidth="1"/>
    <col min="9475" max="9475" width="12.44140625" customWidth="1"/>
    <col min="9476" max="9476" width="10.109375" customWidth="1"/>
    <col min="9477" max="9477" width="12.109375" customWidth="1"/>
    <col min="9478" max="9478" width="0" hidden="1" customWidth="1"/>
    <col min="9479" max="9479" width="31.4414062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14" customWidth="1"/>
    <col min="9731" max="9731" width="12.44140625" customWidth="1"/>
    <col min="9732" max="9732" width="10.109375" customWidth="1"/>
    <col min="9733" max="9733" width="12.109375" customWidth="1"/>
    <col min="9734" max="9734" width="0" hidden="1" customWidth="1"/>
    <col min="9735" max="9735" width="31.4414062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14" customWidth="1"/>
    <col min="9987" max="9987" width="12.44140625" customWidth="1"/>
    <col min="9988" max="9988" width="10.109375" customWidth="1"/>
    <col min="9989" max="9989" width="12.109375" customWidth="1"/>
    <col min="9990" max="9990" width="0" hidden="1" customWidth="1"/>
    <col min="9991" max="9991" width="31.4414062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14" customWidth="1"/>
    <col min="10243" max="10243" width="12.44140625" customWidth="1"/>
    <col min="10244" max="10244" width="10.109375" customWidth="1"/>
    <col min="10245" max="10245" width="12.109375" customWidth="1"/>
    <col min="10246" max="10246" width="0" hidden="1" customWidth="1"/>
    <col min="10247" max="10247" width="31.4414062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14" customWidth="1"/>
    <col min="10499" max="10499" width="12.44140625" customWidth="1"/>
    <col min="10500" max="10500" width="10.109375" customWidth="1"/>
    <col min="10501" max="10501" width="12.109375" customWidth="1"/>
    <col min="10502" max="10502" width="0" hidden="1" customWidth="1"/>
    <col min="10503" max="10503" width="31.4414062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14" customWidth="1"/>
    <col min="10755" max="10755" width="12.44140625" customWidth="1"/>
    <col min="10756" max="10756" width="10.109375" customWidth="1"/>
    <col min="10757" max="10757" width="12.109375" customWidth="1"/>
    <col min="10758" max="10758" width="0" hidden="1" customWidth="1"/>
    <col min="10759" max="10759" width="31.4414062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14" customWidth="1"/>
    <col min="11011" max="11011" width="12.44140625" customWidth="1"/>
    <col min="11012" max="11012" width="10.109375" customWidth="1"/>
    <col min="11013" max="11013" width="12.109375" customWidth="1"/>
    <col min="11014" max="11014" width="0" hidden="1" customWidth="1"/>
    <col min="11015" max="11015" width="31.4414062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14" customWidth="1"/>
    <col min="11267" max="11267" width="12.44140625" customWidth="1"/>
    <col min="11268" max="11268" width="10.109375" customWidth="1"/>
    <col min="11269" max="11269" width="12.109375" customWidth="1"/>
    <col min="11270" max="11270" width="0" hidden="1" customWidth="1"/>
    <col min="11271" max="11271" width="31.4414062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14" customWidth="1"/>
    <col min="11523" max="11523" width="12.44140625" customWidth="1"/>
    <col min="11524" max="11524" width="10.109375" customWidth="1"/>
    <col min="11525" max="11525" width="12.109375" customWidth="1"/>
    <col min="11526" max="11526" width="0" hidden="1" customWidth="1"/>
    <col min="11527" max="11527" width="31.4414062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14" customWidth="1"/>
    <col min="11779" max="11779" width="12.44140625" customWidth="1"/>
    <col min="11780" max="11780" width="10.109375" customWidth="1"/>
    <col min="11781" max="11781" width="12.109375" customWidth="1"/>
    <col min="11782" max="11782" width="0" hidden="1" customWidth="1"/>
    <col min="11783" max="11783" width="31.4414062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14" customWidth="1"/>
    <col min="12035" max="12035" width="12.44140625" customWidth="1"/>
    <col min="12036" max="12036" width="10.109375" customWidth="1"/>
    <col min="12037" max="12037" width="12.109375" customWidth="1"/>
    <col min="12038" max="12038" width="0" hidden="1" customWidth="1"/>
    <col min="12039" max="12039" width="31.4414062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14" customWidth="1"/>
    <col min="12291" max="12291" width="12.44140625" customWidth="1"/>
    <col min="12292" max="12292" width="10.109375" customWidth="1"/>
    <col min="12293" max="12293" width="12.109375" customWidth="1"/>
    <col min="12294" max="12294" width="0" hidden="1" customWidth="1"/>
    <col min="12295" max="12295" width="31.4414062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14" customWidth="1"/>
    <col min="12547" max="12547" width="12.44140625" customWidth="1"/>
    <col min="12548" max="12548" width="10.109375" customWidth="1"/>
    <col min="12549" max="12549" width="12.109375" customWidth="1"/>
    <col min="12550" max="12550" width="0" hidden="1" customWidth="1"/>
    <col min="12551" max="12551" width="31.4414062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14" customWidth="1"/>
    <col min="12803" max="12803" width="12.44140625" customWidth="1"/>
    <col min="12804" max="12804" width="10.109375" customWidth="1"/>
    <col min="12805" max="12805" width="12.109375" customWidth="1"/>
    <col min="12806" max="12806" width="0" hidden="1" customWidth="1"/>
    <col min="12807" max="12807" width="31.4414062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14" customWidth="1"/>
    <col min="13059" max="13059" width="12.44140625" customWidth="1"/>
    <col min="13060" max="13060" width="10.109375" customWidth="1"/>
    <col min="13061" max="13061" width="12.109375" customWidth="1"/>
    <col min="13062" max="13062" width="0" hidden="1" customWidth="1"/>
    <col min="13063" max="13063" width="31.4414062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14" customWidth="1"/>
    <col min="13315" max="13315" width="12.44140625" customWidth="1"/>
    <col min="13316" max="13316" width="10.109375" customWidth="1"/>
    <col min="13317" max="13317" width="12.109375" customWidth="1"/>
    <col min="13318" max="13318" width="0" hidden="1" customWidth="1"/>
    <col min="13319" max="13319" width="31.4414062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14" customWidth="1"/>
    <col min="13571" max="13571" width="12.44140625" customWidth="1"/>
    <col min="13572" max="13572" width="10.109375" customWidth="1"/>
    <col min="13573" max="13573" width="12.109375" customWidth="1"/>
    <col min="13574" max="13574" width="0" hidden="1" customWidth="1"/>
    <col min="13575" max="13575" width="31.4414062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14" customWidth="1"/>
    <col min="13827" max="13827" width="12.44140625" customWidth="1"/>
    <col min="13828" max="13828" width="10.109375" customWidth="1"/>
    <col min="13829" max="13829" width="12.109375" customWidth="1"/>
    <col min="13830" max="13830" width="0" hidden="1" customWidth="1"/>
    <col min="13831" max="13831" width="31.4414062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14" customWidth="1"/>
    <col min="14083" max="14083" width="12.44140625" customWidth="1"/>
    <col min="14084" max="14084" width="10.109375" customWidth="1"/>
    <col min="14085" max="14085" width="12.109375" customWidth="1"/>
    <col min="14086" max="14086" width="0" hidden="1" customWidth="1"/>
    <col min="14087" max="14087" width="31.4414062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14" customWidth="1"/>
    <col min="14339" max="14339" width="12.44140625" customWidth="1"/>
    <col min="14340" max="14340" width="10.109375" customWidth="1"/>
    <col min="14341" max="14341" width="12.109375" customWidth="1"/>
    <col min="14342" max="14342" width="0" hidden="1" customWidth="1"/>
    <col min="14343" max="14343" width="31.4414062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14" customWidth="1"/>
    <col min="14595" max="14595" width="12.44140625" customWidth="1"/>
    <col min="14596" max="14596" width="10.109375" customWidth="1"/>
    <col min="14597" max="14597" width="12.109375" customWidth="1"/>
    <col min="14598" max="14598" width="0" hidden="1" customWidth="1"/>
    <col min="14599" max="14599" width="31.4414062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14" customWidth="1"/>
    <col min="14851" max="14851" width="12.44140625" customWidth="1"/>
    <col min="14852" max="14852" width="10.109375" customWidth="1"/>
    <col min="14853" max="14853" width="12.109375" customWidth="1"/>
    <col min="14854" max="14854" width="0" hidden="1" customWidth="1"/>
    <col min="14855" max="14855" width="31.4414062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14" customWidth="1"/>
    <col min="15107" max="15107" width="12.44140625" customWidth="1"/>
    <col min="15108" max="15108" width="10.109375" customWidth="1"/>
    <col min="15109" max="15109" width="12.109375" customWidth="1"/>
    <col min="15110" max="15110" width="0" hidden="1" customWidth="1"/>
    <col min="15111" max="15111" width="31.4414062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14" customWidth="1"/>
    <col min="15363" max="15363" width="12.44140625" customWidth="1"/>
    <col min="15364" max="15364" width="10.109375" customWidth="1"/>
    <col min="15365" max="15365" width="12.109375" customWidth="1"/>
    <col min="15366" max="15366" width="0" hidden="1" customWidth="1"/>
    <col min="15367" max="15367" width="31.4414062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14" customWidth="1"/>
    <col min="15619" max="15619" width="12.44140625" customWidth="1"/>
    <col min="15620" max="15620" width="10.109375" customWidth="1"/>
    <col min="15621" max="15621" width="12.109375" customWidth="1"/>
    <col min="15622" max="15622" width="0" hidden="1" customWidth="1"/>
    <col min="15623" max="15623" width="31.4414062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14" customWidth="1"/>
    <col min="15875" max="15875" width="12.44140625" customWidth="1"/>
    <col min="15876" max="15876" width="10.109375" customWidth="1"/>
    <col min="15877" max="15877" width="12.109375" customWidth="1"/>
    <col min="15878" max="15878" width="0" hidden="1" customWidth="1"/>
    <col min="15879" max="15879" width="31.4414062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14" customWidth="1"/>
    <col min="16131" max="16131" width="12.44140625" customWidth="1"/>
    <col min="16132" max="16132" width="10.109375" customWidth="1"/>
    <col min="16133" max="16133" width="12.109375" customWidth="1"/>
    <col min="16134" max="16134" width="0" hidden="1" customWidth="1"/>
    <col min="16135" max="16135" width="31.4414062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tr">
        <f>[2]Altalanos!$A$6</f>
        <v>Sz-Sz-B vármegyei Diákolimpia kijátszandó táblák</v>
      </c>
      <c r="B1" s="40"/>
      <c r="C1" s="40"/>
      <c r="D1" s="41"/>
      <c r="E1" s="42" t="s">
        <v>26</v>
      </c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228" t="str">
        <f>[2]Altalanos!$D$8</f>
        <v>VII.kcs U18 fiú B</v>
      </c>
      <c r="D2" s="43"/>
      <c r="E2" s="42" t="s">
        <v>28</v>
      </c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[2]Altalanos!$A$10</f>
        <v>45776</v>
      </c>
      <c r="B5" s="72"/>
      <c r="C5" s="73" t="str">
        <f>[2]Altalanos!$C$10</f>
        <v>Nyíregyháza</v>
      </c>
      <c r="D5" s="74" t="str">
        <f>[2]Altalanos!$D$10</f>
        <v xml:space="preserve">  </v>
      </c>
      <c r="E5" s="74"/>
      <c r="F5" s="74"/>
      <c r="G5" s="74"/>
      <c r="H5" s="75" t="str">
        <f>[2]Altalanos!$E$12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82" t="s">
        <v>35</v>
      </c>
      <c r="C6" s="82" t="s">
        <v>36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244" t="s">
        <v>157</v>
      </c>
      <c r="C7" s="245" t="s">
        <v>158</v>
      </c>
      <c r="D7" t="s">
        <v>143</v>
      </c>
      <c r="E7" s="96"/>
      <c r="F7" s="97"/>
      <c r="G7" s="98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94" t="s">
        <v>159</v>
      </c>
      <c r="C8" s="95" t="s">
        <v>160</v>
      </c>
      <c r="D8" t="s">
        <v>161</v>
      </c>
      <c r="E8" s="96"/>
      <c r="F8" s="107"/>
      <c r="G8" s="108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94" t="s">
        <v>162</v>
      </c>
      <c r="C9" s="95" t="s">
        <v>163</v>
      </c>
      <c r="D9" t="s">
        <v>164</v>
      </c>
      <c r="E9" s="96"/>
      <c r="F9" s="107"/>
      <c r="G9" s="108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94" t="s">
        <v>165</v>
      </c>
      <c r="C10" s="95" t="s">
        <v>166</v>
      </c>
      <c r="D10" t="s">
        <v>52</v>
      </c>
      <c r="E10" s="96"/>
      <c r="F10" s="107"/>
      <c r="G10" s="108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 s="93">
        <v>5</v>
      </c>
      <c r="B11" s="111"/>
      <c r="C11" s="111"/>
      <c r="D11" s="99"/>
      <c r="E11" s="96"/>
      <c r="F11" s="107"/>
      <c r="G11" s="108"/>
      <c r="H11" s="99"/>
      <c r="I11" s="99"/>
      <c r="J11" s="100"/>
      <c r="K11" s="101"/>
      <c r="L11" s="102"/>
      <c r="M11" s="101"/>
      <c r="N11" s="103"/>
      <c r="O11" s="99"/>
      <c r="P11" s="112"/>
      <c r="Q11" s="113"/>
    </row>
    <row r="12" spans="1:17" s="106" customFormat="1" ht="18.899999999999999" customHeight="1" x14ac:dyDescent="0.3">
      <c r="A12"/>
      <c r="B12"/>
      <c r="C12"/>
      <c r="D12" s="114"/>
      <c r="E12" s="115"/>
      <c r="F12" s="116"/>
      <c r="G12" s="116"/>
      <c r="H12" s="114"/>
      <c r="I12" s="114"/>
      <c r="J12" s="114"/>
      <c r="K12" s="114"/>
      <c r="L12" s="114"/>
      <c r="M12" s="114"/>
      <c r="N12" s="114"/>
      <c r="O12" s="114"/>
      <c r="P12" s="114"/>
      <c r="Q12" s="114"/>
    </row>
    <row r="13" spans="1:17" s="106" customFormat="1" ht="18.899999999999999" customHeight="1" x14ac:dyDescent="0.3">
      <c r="A13"/>
      <c r="B13"/>
      <c r="C13"/>
      <c r="D13" s="114"/>
      <c r="E13" s="115"/>
      <c r="F13" s="116"/>
      <c r="G13" s="116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1:17" s="106" customFormat="1" ht="18.899999999999999" customHeight="1" x14ac:dyDescent="0.3">
      <c r="A14"/>
      <c r="B14"/>
      <c r="C14"/>
      <c r="D14" s="114"/>
      <c r="E14" s="115"/>
      <c r="F14" s="116"/>
      <c r="G14" s="116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06" customFormat="1" ht="18.899999999999999" customHeight="1" x14ac:dyDescent="0.3">
      <c r="A15"/>
      <c r="B15"/>
      <c r="C15"/>
      <c r="D15" s="114"/>
      <c r="E15" s="115"/>
      <c r="F15" s="116"/>
      <c r="G15" s="116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s="106" customFormat="1" ht="18.899999999999999" customHeight="1" x14ac:dyDescent="0.3">
      <c r="A16"/>
      <c r="B16"/>
      <c r="C16"/>
      <c r="D16" s="114"/>
      <c r="E16" s="115"/>
      <c r="F16" s="116"/>
      <c r="G16" s="116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s="106" customFormat="1" ht="18.899999999999999" customHeight="1" x14ac:dyDescent="0.3">
      <c r="A17"/>
      <c r="B17"/>
      <c r="C17"/>
      <c r="D17" s="114"/>
      <c r="E17" s="115"/>
      <c r="F17" s="116"/>
      <c r="G17" s="116"/>
      <c r="H17" s="114"/>
      <c r="I17" s="114"/>
      <c r="J17" s="114"/>
      <c r="K17" s="114"/>
      <c r="L17" s="114"/>
      <c r="M17" s="114"/>
      <c r="N17" s="114"/>
      <c r="O17" s="114"/>
      <c r="P17" s="114"/>
      <c r="Q17" s="114"/>
    </row>
    <row r="18" spans="1:17" s="106" customFormat="1" ht="18.899999999999999" customHeight="1" x14ac:dyDescent="0.3">
      <c r="A18"/>
      <c r="B18"/>
      <c r="C18"/>
      <c r="D18" s="114"/>
      <c r="E18" s="115"/>
      <c r="F18" s="116"/>
      <c r="G18" s="116"/>
      <c r="H18" s="114"/>
      <c r="I18" s="114"/>
      <c r="J18" s="114"/>
      <c r="K18" s="114"/>
      <c r="L18" s="114"/>
      <c r="M18" s="114"/>
      <c r="N18" s="114"/>
      <c r="O18" s="114"/>
      <c r="P18" s="114"/>
      <c r="Q18" s="114"/>
    </row>
    <row r="19" spans="1:17" s="106" customFormat="1" ht="18.899999999999999" customHeight="1" x14ac:dyDescent="0.3">
      <c r="A19"/>
      <c r="B19"/>
      <c r="C19"/>
      <c r="D19" s="114"/>
      <c r="E19" s="115"/>
      <c r="F19" s="116"/>
      <c r="G19" s="116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s="106" customFormat="1" ht="18.899999999999999" customHeight="1" x14ac:dyDescent="0.3">
      <c r="A20"/>
      <c r="B20"/>
      <c r="C20"/>
      <c r="D20" s="114"/>
      <c r="E20" s="115"/>
      <c r="F20" s="116"/>
      <c r="G20" s="116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s="106" customFormat="1" ht="18.899999999999999" customHeight="1" x14ac:dyDescent="0.3">
      <c r="A21"/>
      <c r="B21"/>
      <c r="C21"/>
      <c r="D21" s="114"/>
      <c r="E21" s="115"/>
      <c r="F21" s="116"/>
      <c r="G21" s="116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s="106" customFormat="1" ht="18.899999999999999" customHeight="1" x14ac:dyDescent="0.3">
      <c r="A22"/>
      <c r="B22"/>
      <c r="C22"/>
      <c r="D22" s="114"/>
      <c r="E22" s="115"/>
      <c r="F22" s="116"/>
      <c r="G22" s="116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106" customFormat="1" ht="18.899999999999999" customHeight="1" x14ac:dyDescent="0.3">
      <c r="A23"/>
      <c r="B23"/>
      <c r="C23"/>
      <c r="D23" s="114"/>
      <c r="E23" s="115"/>
      <c r="F23" s="116"/>
      <c r="G23" s="116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106" customFormat="1" ht="18.899999999999999" customHeight="1" x14ac:dyDescent="0.3">
      <c r="A24"/>
      <c r="B24"/>
      <c r="C24"/>
      <c r="D24" s="114"/>
      <c r="E24" s="115"/>
      <c r="F24" s="116"/>
      <c r="G24" s="116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s="106" customFormat="1" ht="18.899999999999999" customHeight="1" x14ac:dyDescent="0.3">
      <c r="A25"/>
      <c r="B25"/>
      <c r="C25"/>
      <c r="D25" s="114"/>
      <c r="E25" s="115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s="106" customFormat="1" ht="18.899999999999999" customHeight="1" x14ac:dyDescent="0.3">
      <c r="A26"/>
      <c r="B26"/>
      <c r="C26"/>
      <c r="D26" s="114"/>
      <c r="E26" s="115"/>
      <c r="F26" s="116"/>
      <c r="G26" s="116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s="106" customFormat="1" ht="18.899999999999999" customHeight="1" x14ac:dyDescent="0.3">
      <c r="A27"/>
      <c r="B27"/>
      <c r="C27"/>
      <c r="D27" s="114"/>
      <c r="E27" s="115"/>
      <c r="F27" s="116"/>
      <c r="G27" s="116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s="106" customFormat="1" ht="18.899999999999999" customHeight="1" x14ac:dyDescent="0.3">
      <c r="A28"/>
      <c r="B28"/>
      <c r="C28"/>
      <c r="D28" s="114"/>
      <c r="E28" s="115"/>
      <c r="F28" s="116"/>
      <c r="G28" s="116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s="106" customFormat="1" ht="18.899999999999999" customHeight="1" x14ac:dyDescent="0.3">
      <c r="A29"/>
      <c r="B29"/>
      <c r="C29"/>
      <c r="D29" s="114"/>
      <c r="E29" s="115"/>
      <c r="F29" s="116"/>
      <c r="G29" s="116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s="106" customFormat="1" ht="18.899999999999999" customHeight="1" x14ac:dyDescent="0.3">
      <c r="A30"/>
      <c r="B30"/>
      <c r="C30"/>
      <c r="D30" s="114"/>
      <c r="E30" s="115"/>
      <c r="F30" s="116"/>
      <c r="G30" s="116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s="106" customFormat="1" ht="18.899999999999999" customHeight="1" x14ac:dyDescent="0.3">
      <c r="A31"/>
      <c r="B31"/>
      <c r="C31"/>
      <c r="D31" s="114"/>
      <c r="E31" s="115"/>
      <c r="F31" s="116"/>
      <c r="G31" s="116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06" customFormat="1" ht="18.899999999999999" customHeight="1" x14ac:dyDescent="0.3">
      <c r="A32"/>
      <c r="B32"/>
      <c r="C32"/>
      <c r="D32" s="114"/>
      <c r="E32" s="115"/>
      <c r="F32" s="116"/>
      <c r="G32" s="116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s="106" customFormat="1" ht="18.899999999999999" customHeight="1" x14ac:dyDescent="0.3">
      <c r="A33"/>
      <c r="B33"/>
      <c r="C33"/>
      <c r="D33" s="114"/>
      <c r="E33" s="115"/>
      <c r="F33" s="116"/>
      <c r="G33" s="116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s="106" customFormat="1" ht="18.899999999999999" customHeight="1" x14ac:dyDescent="0.3">
      <c r="A34"/>
      <c r="B34"/>
      <c r="C34"/>
      <c r="D34" s="114"/>
      <c r="E34" s="115"/>
      <c r="F34" s="116"/>
      <c r="G34" s="116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s="106" customFormat="1" ht="18.899999999999999" customHeight="1" x14ac:dyDescent="0.3">
      <c r="A35"/>
      <c r="B35"/>
      <c r="C35"/>
      <c r="D35" s="114"/>
      <c r="E35" s="115"/>
      <c r="F35" s="116"/>
      <c r="G35" s="116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s="106" customFormat="1" ht="18.899999999999999" customHeight="1" x14ac:dyDescent="0.3">
      <c r="A36"/>
      <c r="B36"/>
      <c r="C36"/>
      <c r="D36" s="114"/>
      <c r="E36" s="115"/>
      <c r="F36" s="116"/>
      <c r="G36" s="116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D11">
    <cfRule type="expression" dxfId="33" priority="2" stopIfTrue="1">
      <formula>$Q7&gt;=1</formula>
    </cfRule>
  </conditionalFormatting>
  <conditionalFormatting sqref="E7:E11">
    <cfRule type="expression" dxfId="32" priority="4" stopIfTrue="1">
      <formula>AND(ROUNDDOWN(($A$4-E7)/365.25,0)&lt;=13,G7&lt;&gt;"OK")</formula>
    </cfRule>
    <cfRule type="expression" dxfId="31" priority="5" stopIfTrue="1">
      <formula>AND(ROUNDDOWN(($A$4-E7)/365.25,0)&lt;=14,G7&lt;&gt;"OK")</formula>
    </cfRule>
    <cfRule type="expression" dxfId="30" priority="6" stopIfTrue="1">
      <formula>AND(ROUNDDOWN(($A$4-E7)/365.25,0)&lt;=17,G7&lt;&gt;"OK")</formula>
    </cfRule>
  </conditionalFormatting>
  <conditionalFormatting sqref="J7:J11">
    <cfRule type="cellIs" dxfId="29" priority="1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Button 1">
              <controlPr defaultSize="0" print="0" autoFill="0" autoPict="0" macro="[2]!egyeni_fotabla_sorsolasi_ranglista">
                <anchor moveWithCells="1" sizeWithCells="1">
                  <from>
                    <xdr:col>7</xdr:col>
                    <xdr:colOff>198120</xdr:colOff>
                    <xdr:row>0</xdr:row>
                    <xdr:rowOff>76200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39997558519241921"/>
  </sheetPr>
  <dimension ref="A1:AK41"/>
  <sheetViews>
    <sheetView topLeftCell="A4" workbookViewId="0">
      <selection activeCell="L17" sqref="L17"/>
    </sheetView>
  </sheetViews>
  <sheetFormatPr defaultRowHeight="14.4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  <col min="257" max="257" width="5.44140625" customWidth="1"/>
    <col min="258" max="258" width="4.44140625" customWidth="1"/>
    <col min="259" max="259" width="8.33203125" customWidth="1"/>
    <col min="260" max="260" width="7.109375" customWidth="1"/>
    <col min="261" max="261" width="9.33203125" customWidth="1"/>
    <col min="262" max="262" width="7.109375" customWidth="1"/>
    <col min="263" max="263" width="9.33203125" customWidth="1"/>
    <col min="264" max="264" width="7.109375" customWidth="1"/>
    <col min="265" max="265" width="9.33203125" customWidth="1"/>
    <col min="266" max="266" width="7.88671875" customWidth="1"/>
    <col min="267" max="268" width="8.5546875" customWidth="1"/>
    <col min="269" max="269" width="7.88671875" customWidth="1"/>
    <col min="271" max="272" width="4.44140625" customWidth="1"/>
    <col min="273" max="273" width="12.109375" customWidth="1"/>
    <col min="274" max="274" width="7.88671875" customWidth="1"/>
    <col min="275" max="275" width="7.44140625" customWidth="1"/>
    <col min="281" max="293" width="0" hidden="1" customWidth="1"/>
    <col min="513" max="513" width="5.44140625" customWidth="1"/>
    <col min="514" max="514" width="4.44140625" customWidth="1"/>
    <col min="515" max="515" width="8.33203125" customWidth="1"/>
    <col min="516" max="516" width="7.109375" customWidth="1"/>
    <col min="517" max="517" width="9.33203125" customWidth="1"/>
    <col min="518" max="518" width="7.109375" customWidth="1"/>
    <col min="519" max="519" width="9.33203125" customWidth="1"/>
    <col min="520" max="520" width="7.109375" customWidth="1"/>
    <col min="521" max="521" width="9.33203125" customWidth="1"/>
    <col min="522" max="522" width="7.88671875" customWidth="1"/>
    <col min="523" max="524" width="8.5546875" customWidth="1"/>
    <col min="525" max="525" width="7.88671875" customWidth="1"/>
    <col min="527" max="528" width="4.44140625" customWidth="1"/>
    <col min="529" max="529" width="12.109375" customWidth="1"/>
    <col min="530" max="530" width="7.88671875" customWidth="1"/>
    <col min="531" max="531" width="7.44140625" customWidth="1"/>
    <col min="537" max="549" width="0" hidden="1" customWidth="1"/>
    <col min="769" max="769" width="5.44140625" customWidth="1"/>
    <col min="770" max="770" width="4.44140625" customWidth="1"/>
    <col min="771" max="771" width="8.33203125" customWidth="1"/>
    <col min="772" max="772" width="7.109375" customWidth="1"/>
    <col min="773" max="773" width="9.33203125" customWidth="1"/>
    <col min="774" max="774" width="7.109375" customWidth="1"/>
    <col min="775" max="775" width="9.33203125" customWidth="1"/>
    <col min="776" max="776" width="7.109375" customWidth="1"/>
    <col min="777" max="777" width="9.33203125" customWidth="1"/>
    <col min="778" max="778" width="7.88671875" customWidth="1"/>
    <col min="779" max="780" width="8.5546875" customWidth="1"/>
    <col min="781" max="781" width="7.88671875" customWidth="1"/>
    <col min="783" max="784" width="4.44140625" customWidth="1"/>
    <col min="785" max="785" width="12.109375" customWidth="1"/>
    <col min="786" max="786" width="7.88671875" customWidth="1"/>
    <col min="787" max="787" width="7.44140625" customWidth="1"/>
    <col min="793" max="805" width="0" hidden="1" customWidth="1"/>
    <col min="1025" max="1025" width="5.44140625" customWidth="1"/>
    <col min="1026" max="1026" width="4.44140625" customWidth="1"/>
    <col min="1027" max="1027" width="8.33203125" customWidth="1"/>
    <col min="1028" max="1028" width="7.109375" customWidth="1"/>
    <col min="1029" max="1029" width="9.33203125" customWidth="1"/>
    <col min="1030" max="1030" width="7.109375" customWidth="1"/>
    <col min="1031" max="1031" width="9.33203125" customWidth="1"/>
    <col min="1032" max="1032" width="7.109375" customWidth="1"/>
    <col min="1033" max="1033" width="9.33203125" customWidth="1"/>
    <col min="1034" max="1034" width="7.88671875" customWidth="1"/>
    <col min="1035" max="1036" width="8.5546875" customWidth="1"/>
    <col min="1037" max="1037" width="7.88671875" customWidth="1"/>
    <col min="1039" max="1040" width="4.44140625" customWidth="1"/>
    <col min="1041" max="1041" width="12.109375" customWidth="1"/>
    <col min="1042" max="1042" width="7.88671875" customWidth="1"/>
    <col min="1043" max="1043" width="7.44140625" customWidth="1"/>
    <col min="1049" max="1061" width="0" hidden="1" customWidth="1"/>
    <col min="1281" max="1281" width="5.44140625" customWidth="1"/>
    <col min="1282" max="1282" width="4.44140625" customWidth="1"/>
    <col min="1283" max="1283" width="8.33203125" customWidth="1"/>
    <col min="1284" max="1284" width="7.109375" customWidth="1"/>
    <col min="1285" max="1285" width="9.33203125" customWidth="1"/>
    <col min="1286" max="1286" width="7.109375" customWidth="1"/>
    <col min="1287" max="1287" width="9.33203125" customWidth="1"/>
    <col min="1288" max="1288" width="7.109375" customWidth="1"/>
    <col min="1289" max="1289" width="9.33203125" customWidth="1"/>
    <col min="1290" max="1290" width="7.88671875" customWidth="1"/>
    <col min="1291" max="1292" width="8.5546875" customWidth="1"/>
    <col min="1293" max="1293" width="7.88671875" customWidth="1"/>
    <col min="1295" max="1296" width="4.44140625" customWidth="1"/>
    <col min="1297" max="1297" width="12.109375" customWidth="1"/>
    <col min="1298" max="1298" width="7.88671875" customWidth="1"/>
    <col min="1299" max="1299" width="7.44140625" customWidth="1"/>
    <col min="1305" max="1317" width="0" hidden="1" customWidth="1"/>
    <col min="1537" max="1537" width="5.44140625" customWidth="1"/>
    <col min="1538" max="1538" width="4.44140625" customWidth="1"/>
    <col min="1539" max="1539" width="8.33203125" customWidth="1"/>
    <col min="1540" max="1540" width="7.109375" customWidth="1"/>
    <col min="1541" max="1541" width="9.33203125" customWidth="1"/>
    <col min="1542" max="1542" width="7.109375" customWidth="1"/>
    <col min="1543" max="1543" width="9.33203125" customWidth="1"/>
    <col min="1544" max="1544" width="7.109375" customWidth="1"/>
    <col min="1545" max="1545" width="9.33203125" customWidth="1"/>
    <col min="1546" max="1546" width="7.88671875" customWidth="1"/>
    <col min="1547" max="1548" width="8.5546875" customWidth="1"/>
    <col min="1549" max="1549" width="7.88671875" customWidth="1"/>
    <col min="1551" max="1552" width="4.44140625" customWidth="1"/>
    <col min="1553" max="1553" width="12.109375" customWidth="1"/>
    <col min="1554" max="1554" width="7.88671875" customWidth="1"/>
    <col min="1555" max="1555" width="7.44140625" customWidth="1"/>
    <col min="1561" max="1573" width="0" hidden="1" customWidth="1"/>
    <col min="1793" max="1793" width="5.44140625" customWidth="1"/>
    <col min="1794" max="1794" width="4.44140625" customWidth="1"/>
    <col min="1795" max="1795" width="8.33203125" customWidth="1"/>
    <col min="1796" max="1796" width="7.109375" customWidth="1"/>
    <col min="1797" max="1797" width="9.33203125" customWidth="1"/>
    <col min="1798" max="1798" width="7.109375" customWidth="1"/>
    <col min="1799" max="1799" width="9.33203125" customWidth="1"/>
    <col min="1800" max="1800" width="7.109375" customWidth="1"/>
    <col min="1801" max="1801" width="9.33203125" customWidth="1"/>
    <col min="1802" max="1802" width="7.88671875" customWidth="1"/>
    <col min="1803" max="1804" width="8.5546875" customWidth="1"/>
    <col min="1805" max="1805" width="7.88671875" customWidth="1"/>
    <col min="1807" max="1808" width="4.44140625" customWidth="1"/>
    <col min="1809" max="1809" width="12.109375" customWidth="1"/>
    <col min="1810" max="1810" width="7.88671875" customWidth="1"/>
    <col min="1811" max="1811" width="7.44140625" customWidth="1"/>
    <col min="1817" max="1829" width="0" hidden="1" customWidth="1"/>
    <col min="2049" max="2049" width="5.44140625" customWidth="1"/>
    <col min="2050" max="2050" width="4.44140625" customWidth="1"/>
    <col min="2051" max="2051" width="8.33203125" customWidth="1"/>
    <col min="2052" max="2052" width="7.109375" customWidth="1"/>
    <col min="2053" max="2053" width="9.33203125" customWidth="1"/>
    <col min="2054" max="2054" width="7.109375" customWidth="1"/>
    <col min="2055" max="2055" width="9.33203125" customWidth="1"/>
    <col min="2056" max="2056" width="7.109375" customWidth="1"/>
    <col min="2057" max="2057" width="9.33203125" customWidth="1"/>
    <col min="2058" max="2058" width="7.88671875" customWidth="1"/>
    <col min="2059" max="2060" width="8.5546875" customWidth="1"/>
    <col min="2061" max="2061" width="7.88671875" customWidth="1"/>
    <col min="2063" max="2064" width="4.44140625" customWidth="1"/>
    <col min="2065" max="2065" width="12.109375" customWidth="1"/>
    <col min="2066" max="2066" width="7.88671875" customWidth="1"/>
    <col min="2067" max="2067" width="7.44140625" customWidth="1"/>
    <col min="2073" max="2085" width="0" hidden="1" customWidth="1"/>
    <col min="2305" max="2305" width="5.44140625" customWidth="1"/>
    <col min="2306" max="2306" width="4.44140625" customWidth="1"/>
    <col min="2307" max="2307" width="8.33203125" customWidth="1"/>
    <col min="2308" max="2308" width="7.109375" customWidth="1"/>
    <col min="2309" max="2309" width="9.33203125" customWidth="1"/>
    <col min="2310" max="2310" width="7.109375" customWidth="1"/>
    <col min="2311" max="2311" width="9.33203125" customWidth="1"/>
    <col min="2312" max="2312" width="7.109375" customWidth="1"/>
    <col min="2313" max="2313" width="9.33203125" customWidth="1"/>
    <col min="2314" max="2314" width="7.88671875" customWidth="1"/>
    <col min="2315" max="2316" width="8.5546875" customWidth="1"/>
    <col min="2317" max="2317" width="7.88671875" customWidth="1"/>
    <col min="2319" max="2320" width="4.44140625" customWidth="1"/>
    <col min="2321" max="2321" width="12.109375" customWidth="1"/>
    <col min="2322" max="2322" width="7.88671875" customWidth="1"/>
    <col min="2323" max="2323" width="7.44140625" customWidth="1"/>
    <col min="2329" max="2341" width="0" hidden="1" customWidth="1"/>
    <col min="2561" max="2561" width="5.44140625" customWidth="1"/>
    <col min="2562" max="2562" width="4.44140625" customWidth="1"/>
    <col min="2563" max="2563" width="8.33203125" customWidth="1"/>
    <col min="2564" max="2564" width="7.109375" customWidth="1"/>
    <col min="2565" max="2565" width="9.33203125" customWidth="1"/>
    <col min="2566" max="2566" width="7.109375" customWidth="1"/>
    <col min="2567" max="2567" width="9.33203125" customWidth="1"/>
    <col min="2568" max="2568" width="7.109375" customWidth="1"/>
    <col min="2569" max="2569" width="9.33203125" customWidth="1"/>
    <col min="2570" max="2570" width="7.88671875" customWidth="1"/>
    <col min="2571" max="2572" width="8.5546875" customWidth="1"/>
    <col min="2573" max="2573" width="7.88671875" customWidth="1"/>
    <col min="2575" max="2576" width="4.44140625" customWidth="1"/>
    <col min="2577" max="2577" width="12.109375" customWidth="1"/>
    <col min="2578" max="2578" width="7.88671875" customWidth="1"/>
    <col min="2579" max="2579" width="7.44140625" customWidth="1"/>
    <col min="2585" max="2597" width="0" hidden="1" customWidth="1"/>
    <col min="2817" max="2817" width="5.44140625" customWidth="1"/>
    <col min="2818" max="2818" width="4.44140625" customWidth="1"/>
    <col min="2819" max="2819" width="8.33203125" customWidth="1"/>
    <col min="2820" max="2820" width="7.109375" customWidth="1"/>
    <col min="2821" max="2821" width="9.33203125" customWidth="1"/>
    <col min="2822" max="2822" width="7.109375" customWidth="1"/>
    <col min="2823" max="2823" width="9.33203125" customWidth="1"/>
    <col min="2824" max="2824" width="7.109375" customWidth="1"/>
    <col min="2825" max="2825" width="9.33203125" customWidth="1"/>
    <col min="2826" max="2826" width="7.88671875" customWidth="1"/>
    <col min="2827" max="2828" width="8.5546875" customWidth="1"/>
    <col min="2829" max="2829" width="7.88671875" customWidth="1"/>
    <col min="2831" max="2832" width="4.44140625" customWidth="1"/>
    <col min="2833" max="2833" width="12.109375" customWidth="1"/>
    <col min="2834" max="2834" width="7.88671875" customWidth="1"/>
    <col min="2835" max="2835" width="7.44140625" customWidth="1"/>
    <col min="2841" max="2853" width="0" hidden="1" customWidth="1"/>
    <col min="3073" max="3073" width="5.44140625" customWidth="1"/>
    <col min="3074" max="3074" width="4.44140625" customWidth="1"/>
    <col min="3075" max="3075" width="8.33203125" customWidth="1"/>
    <col min="3076" max="3076" width="7.109375" customWidth="1"/>
    <col min="3077" max="3077" width="9.33203125" customWidth="1"/>
    <col min="3078" max="3078" width="7.109375" customWidth="1"/>
    <col min="3079" max="3079" width="9.33203125" customWidth="1"/>
    <col min="3080" max="3080" width="7.109375" customWidth="1"/>
    <col min="3081" max="3081" width="9.33203125" customWidth="1"/>
    <col min="3082" max="3082" width="7.88671875" customWidth="1"/>
    <col min="3083" max="3084" width="8.5546875" customWidth="1"/>
    <col min="3085" max="3085" width="7.88671875" customWidth="1"/>
    <col min="3087" max="3088" width="4.44140625" customWidth="1"/>
    <col min="3089" max="3089" width="12.109375" customWidth="1"/>
    <col min="3090" max="3090" width="7.88671875" customWidth="1"/>
    <col min="3091" max="3091" width="7.44140625" customWidth="1"/>
    <col min="3097" max="3109" width="0" hidden="1" customWidth="1"/>
    <col min="3329" max="3329" width="5.44140625" customWidth="1"/>
    <col min="3330" max="3330" width="4.44140625" customWidth="1"/>
    <col min="3331" max="3331" width="8.33203125" customWidth="1"/>
    <col min="3332" max="3332" width="7.109375" customWidth="1"/>
    <col min="3333" max="3333" width="9.33203125" customWidth="1"/>
    <col min="3334" max="3334" width="7.109375" customWidth="1"/>
    <col min="3335" max="3335" width="9.33203125" customWidth="1"/>
    <col min="3336" max="3336" width="7.109375" customWidth="1"/>
    <col min="3337" max="3337" width="9.33203125" customWidth="1"/>
    <col min="3338" max="3338" width="7.88671875" customWidth="1"/>
    <col min="3339" max="3340" width="8.5546875" customWidth="1"/>
    <col min="3341" max="3341" width="7.88671875" customWidth="1"/>
    <col min="3343" max="3344" width="4.44140625" customWidth="1"/>
    <col min="3345" max="3345" width="12.109375" customWidth="1"/>
    <col min="3346" max="3346" width="7.88671875" customWidth="1"/>
    <col min="3347" max="3347" width="7.44140625" customWidth="1"/>
    <col min="3353" max="3365" width="0" hidden="1" customWidth="1"/>
    <col min="3585" max="3585" width="5.44140625" customWidth="1"/>
    <col min="3586" max="3586" width="4.44140625" customWidth="1"/>
    <col min="3587" max="3587" width="8.33203125" customWidth="1"/>
    <col min="3588" max="3588" width="7.109375" customWidth="1"/>
    <col min="3589" max="3589" width="9.33203125" customWidth="1"/>
    <col min="3590" max="3590" width="7.109375" customWidth="1"/>
    <col min="3591" max="3591" width="9.33203125" customWidth="1"/>
    <col min="3592" max="3592" width="7.109375" customWidth="1"/>
    <col min="3593" max="3593" width="9.33203125" customWidth="1"/>
    <col min="3594" max="3594" width="7.88671875" customWidth="1"/>
    <col min="3595" max="3596" width="8.5546875" customWidth="1"/>
    <col min="3597" max="3597" width="7.88671875" customWidth="1"/>
    <col min="3599" max="3600" width="4.44140625" customWidth="1"/>
    <col min="3601" max="3601" width="12.109375" customWidth="1"/>
    <col min="3602" max="3602" width="7.88671875" customWidth="1"/>
    <col min="3603" max="3603" width="7.44140625" customWidth="1"/>
    <col min="3609" max="3621" width="0" hidden="1" customWidth="1"/>
    <col min="3841" max="3841" width="5.44140625" customWidth="1"/>
    <col min="3842" max="3842" width="4.44140625" customWidth="1"/>
    <col min="3843" max="3843" width="8.33203125" customWidth="1"/>
    <col min="3844" max="3844" width="7.109375" customWidth="1"/>
    <col min="3845" max="3845" width="9.33203125" customWidth="1"/>
    <col min="3846" max="3846" width="7.109375" customWidth="1"/>
    <col min="3847" max="3847" width="9.33203125" customWidth="1"/>
    <col min="3848" max="3848" width="7.109375" customWidth="1"/>
    <col min="3849" max="3849" width="9.33203125" customWidth="1"/>
    <col min="3850" max="3850" width="7.88671875" customWidth="1"/>
    <col min="3851" max="3852" width="8.5546875" customWidth="1"/>
    <col min="3853" max="3853" width="7.88671875" customWidth="1"/>
    <col min="3855" max="3856" width="4.44140625" customWidth="1"/>
    <col min="3857" max="3857" width="12.109375" customWidth="1"/>
    <col min="3858" max="3858" width="7.88671875" customWidth="1"/>
    <col min="3859" max="3859" width="7.44140625" customWidth="1"/>
    <col min="3865" max="3877" width="0" hidden="1" customWidth="1"/>
    <col min="4097" max="4097" width="5.44140625" customWidth="1"/>
    <col min="4098" max="4098" width="4.44140625" customWidth="1"/>
    <col min="4099" max="4099" width="8.33203125" customWidth="1"/>
    <col min="4100" max="4100" width="7.109375" customWidth="1"/>
    <col min="4101" max="4101" width="9.33203125" customWidth="1"/>
    <col min="4102" max="4102" width="7.109375" customWidth="1"/>
    <col min="4103" max="4103" width="9.33203125" customWidth="1"/>
    <col min="4104" max="4104" width="7.109375" customWidth="1"/>
    <col min="4105" max="4105" width="9.33203125" customWidth="1"/>
    <col min="4106" max="4106" width="7.88671875" customWidth="1"/>
    <col min="4107" max="4108" width="8.5546875" customWidth="1"/>
    <col min="4109" max="4109" width="7.88671875" customWidth="1"/>
    <col min="4111" max="4112" width="4.44140625" customWidth="1"/>
    <col min="4113" max="4113" width="12.109375" customWidth="1"/>
    <col min="4114" max="4114" width="7.88671875" customWidth="1"/>
    <col min="4115" max="4115" width="7.44140625" customWidth="1"/>
    <col min="4121" max="4133" width="0" hidden="1" customWidth="1"/>
    <col min="4353" max="4353" width="5.44140625" customWidth="1"/>
    <col min="4354" max="4354" width="4.44140625" customWidth="1"/>
    <col min="4355" max="4355" width="8.33203125" customWidth="1"/>
    <col min="4356" max="4356" width="7.109375" customWidth="1"/>
    <col min="4357" max="4357" width="9.33203125" customWidth="1"/>
    <col min="4358" max="4358" width="7.109375" customWidth="1"/>
    <col min="4359" max="4359" width="9.33203125" customWidth="1"/>
    <col min="4360" max="4360" width="7.109375" customWidth="1"/>
    <col min="4361" max="4361" width="9.33203125" customWidth="1"/>
    <col min="4362" max="4362" width="7.88671875" customWidth="1"/>
    <col min="4363" max="4364" width="8.5546875" customWidth="1"/>
    <col min="4365" max="4365" width="7.88671875" customWidth="1"/>
    <col min="4367" max="4368" width="4.44140625" customWidth="1"/>
    <col min="4369" max="4369" width="12.109375" customWidth="1"/>
    <col min="4370" max="4370" width="7.88671875" customWidth="1"/>
    <col min="4371" max="4371" width="7.44140625" customWidth="1"/>
    <col min="4377" max="4389" width="0" hidden="1" customWidth="1"/>
    <col min="4609" max="4609" width="5.44140625" customWidth="1"/>
    <col min="4610" max="4610" width="4.44140625" customWidth="1"/>
    <col min="4611" max="4611" width="8.33203125" customWidth="1"/>
    <col min="4612" max="4612" width="7.109375" customWidth="1"/>
    <col min="4613" max="4613" width="9.33203125" customWidth="1"/>
    <col min="4614" max="4614" width="7.109375" customWidth="1"/>
    <col min="4615" max="4615" width="9.33203125" customWidth="1"/>
    <col min="4616" max="4616" width="7.109375" customWidth="1"/>
    <col min="4617" max="4617" width="9.33203125" customWidth="1"/>
    <col min="4618" max="4618" width="7.88671875" customWidth="1"/>
    <col min="4619" max="4620" width="8.5546875" customWidth="1"/>
    <col min="4621" max="4621" width="7.88671875" customWidth="1"/>
    <col min="4623" max="4624" width="4.44140625" customWidth="1"/>
    <col min="4625" max="4625" width="12.109375" customWidth="1"/>
    <col min="4626" max="4626" width="7.88671875" customWidth="1"/>
    <col min="4627" max="4627" width="7.44140625" customWidth="1"/>
    <col min="4633" max="4645" width="0" hidden="1" customWidth="1"/>
    <col min="4865" max="4865" width="5.44140625" customWidth="1"/>
    <col min="4866" max="4866" width="4.44140625" customWidth="1"/>
    <col min="4867" max="4867" width="8.33203125" customWidth="1"/>
    <col min="4868" max="4868" width="7.109375" customWidth="1"/>
    <col min="4869" max="4869" width="9.33203125" customWidth="1"/>
    <col min="4870" max="4870" width="7.109375" customWidth="1"/>
    <col min="4871" max="4871" width="9.33203125" customWidth="1"/>
    <col min="4872" max="4872" width="7.109375" customWidth="1"/>
    <col min="4873" max="4873" width="9.33203125" customWidth="1"/>
    <col min="4874" max="4874" width="7.88671875" customWidth="1"/>
    <col min="4875" max="4876" width="8.5546875" customWidth="1"/>
    <col min="4877" max="4877" width="7.88671875" customWidth="1"/>
    <col min="4879" max="4880" width="4.44140625" customWidth="1"/>
    <col min="4881" max="4881" width="12.109375" customWidth="1"/>
    <col min="4882" max="4882" width="7.88671875" customWidth="1"/>
    <col min="4883" max="4883" width="7.44140625" customWidth="1"/>
    <col min="4889" max="4901" width="0" hidden="1" customWidth="1"/>
    <col min="5121" max="5121" width="5.44140625" customWidth="1"/>
    <col min="5122" max="5122" width="4.44140625" customWidth="1"/>
    <col min="5123" max="5123" width="8.33203125" customWidth="1"/>
    <col min="5124" max="5124" width="7.109375" customWidth="1"/>
    <col min="5125" max="5125" width="9.33203125" customWidth="1"/>
    <col min="5126" max="5126" width="7.109375" customWidth="1"/>
    <col min="5127" max="5127" width="9.33203125" customWidth="1"/>
    <col min="5128" max="5128" width="7.109375" customWidth="1"/>
    <col min="5129" max="5129" width="9.33203125" customWidth="1"/>
    <col min="5130" max="5130" width="7.88671875" customWidth="1"/>
    <col min="5131" max="5132" width="8.5546875" customWidth="1"/>
    <col min="5133" max="5133" width="7.88671875" customWidth="1"/>
    <col min="5135" max="5136" width="4.44140625" customWidth="1"/>
    <col min="5137" max="5137" width="12.109375" customWidth="1"/>
    <col min="5138" max="5138" width="7.88671875" customWidth="1"/>
    <col min="5139" max="5139" width="7.44140625" customWidth="1"/>
    <col min="5145" max="5157" width="0" hidden="1" customWidth="1"/>
    <col min="5377" max="5377" width="5.44140625" customWidth="1"/>
    <col min="5378" max="5378" width="4.44140625" customWidth="1"/>
    <col min="5379" max="5379" width="8.33203125" customWidth="1"/>
    <col min="5380" max="5380" width="7.109375" customWidth="1"/>
    <col min="5381" max="5381" width="9.33203125" customWidth="1"/>
    <col min="5382" max="5382" width="7.109375" customWidth="1"/>
    <col min="5383" max="5383" width="9.33203125" customWidth="1"/>
    <col min="5384" max="5384" width="7.109375" customWidth="1"/>
    <col min="5385" max="5385" width="9.33203125" customWidth="1"/>
    <col min="5386" max="5386" width="7.88671875" customWidth="1"/>
    <col min="5387" max="5388" width="8.5546875" customWidth="1"/>
    <col min="5389" max="5389" width="7.88671875" customWidth="1"/>
    <col min="5391" max="5392" width="4.44140625" customWidth="1"/>
    <col min="5393" max="5393" width="12.109375" customWidth="1"/>
    <col min="5394" max="5394" width="7.88671875" customWidth="1"/>
    <col min="5395" max="5395" width="7.44140625" customWidth="1"/>
    <col min="5401" max="5413" width="0" hidden="1" customWidth="1"/>
    <col min="5633" max="5633" width="5.44140625" customWidth="1"/>
    <col min="5634" max="5634" width="4.44140625" customWidth="1"/>
    <col min="5635" max="5635" width="8.33203125" customWidth="1"/>
    <col min="5636" max="5636" width="7.109375" customWidth="1"/>
    <col min="5637" max="5637" width="9.33203125" customWidth="1"/>
    <col min="5638" max="5638" width="7.109375" customWidth="1"/>
    <col min="5639" max="5639" width="9.33203125" customWidth="1"/>
    <col min="5640" max="5640" width="7.109375" customWidth="1"/>
    <col min="5641" max="5641" width="9.33203125" customWidth="1"/>
    <col min="5642" max="5642" width="7.88671875" customWidth="1"/>
    <col min="5643" max="5644" width="8.5546875" customWidth="1"/>
    <col min="5645" max="5645" width="7.88671875" customWidth="1"/>
    <col min="5647" max="5648" width="4.44140625" customWidth="1"/>
    <col min="5649" max="5649" width="12.109375" customWidth="1"/>
    <col min="5650" max="5650" width="7.88671875" customWidth="1"/>
    <col min="5651" max="5651" width="7.44140625" customWidth="1"/>
    <col min="5657" max="5669" width="0" hidden="1" customWidth="1"/>
    <col min="5889" max="5889" width="5.44140625" customWidth="1"/>
    <col min="5890" max="5890" width="4.44140625" customWidth="1"/>
    <col min="5891" max="5891" width="8.33203125" customWidth="1"/>
    <col min="5892" max="5892" width="7.109375" customWidth="1"/>
    <col min="5893" max="5893" width="9.33203125" customWidth="1"/>
    <col min="5894" max="5894" width="7.109375" customWidth="1"/>
    <col min="5895" max="5895" width="9.33203125" customWidth="1"/>
    <col min="5896" max="5896" width="7.109375" customWidth="1"/>
    <col min="5897" max="5897" width="9.33203125" customWidth="1"/>
    <col min="5898" max="5898" width="7.88671875" customWidth="1"/>
    <col min="5899" max="5900" width="8.5546875" customWidth="1"/>
    <col min="5901" max="5901" width="7.88671875" customWidth="1"/>
    <col min="5903" max="5904" width="4.44140625" customWidth="1"/>
    <col min="5905" max="5905" width="12.109375" customWidth="1"/>
    <col min="5906" max="5906" width="7.88671875" customWidth="1"/>
    <col min="5907" max="5907" width="7.44140625" customWidth="1"/>
    <col min="5913" max="5925" width="0" hidden="1" customWidth="1"/>
    <col min="6145" max="6145" width="5.44140625" customWidth="1"/>
    <col min="6146" max="6146" width="4.44140625" customWidth="1"/>
    <col min="6147" max="6147" width="8.33203125" customWidth="1"/>
    <col min="6148" max="6148" width="7.109375" customWidth="1"/>
    <col min="6149" max="6149" width="9.33203125" customWidth="1"/>
    <col min="6150" max="6150" width="7.109375" customWidth="1"/>
    <col min="6151" max="6151" width="9.33203125" customWidth="1"/>
    <col min="6152" max="6152" width="7.109375" customWidth="1"/>
    <col min="6153" max="6153" width="9.33203125" customWidth="1"/>
    <col min="6154" max="6154" width="7.88671875" customWidth="1"/>
    <col min="6155" max="6156" width="8.5546875" customWidth="1"/>
    <col min="6157" max="6157" width="7.88671875" customWidth="1"/>
    <col min="6159" max="6160" width="4.44140625" customWidth="1"/>
    <col min="6161" max="6161" width="12.109375" customWidth="1"/>
    <col min="6162" max="6162" width="7.88671875" customWidth="1"/>
    <col min="6163" max="6163" width="7.44140625" customWidth="1"/>
    <col min="6169" max="6181" width="0" hidden="1" customWidth="1"/>
    <col min="6401" max="6401" width="5.44140625" customWidth="1"/>
    <col min="6402" max="6402" width="4.44140625" customWidth="1"/>
    <col min="6403" max="6403" width="8.33203125" customWidth="1"/>
    <col min="6404" max="6404" width="7.109375" customWidth="1"/>
    <col min="6405" max="6405" width="9.33203125" customWidth="1"/>
    <col min="6406" max="6406" width="7.109375" customWidth="1"/>
    <col min="6407" max="6407" width="9.33203125" customWidth="1"/>
    <col min="6408" max="6408" width="7.109375" customWidth="1"/>
    <col min="6409" max="6409" width="9.33203125" customWidth="1"/>
    <col min="6410" max="6410" width="7.88671875" customWidth="1"/>
    <col min="6411" max="6412" width="8.5546875" customWidth="1"/>
    <col min="6413" max="6413" width="7.88671875" customWidth="1"/>
    <col min="6415" max="6416" width="4.44140625" customWidth="1"/>
    <col min="6417" max="6417" width="12.109375" customWidth="1"/>
    <col min="6418" max="6418" width="7.88671875" customWidth="1"/>
    <col min="6419" max="6419" width="7.44140625" customWidth="1"/>
    <col min="6425" max="6437" width="0" hidden="1" customWidth="1"/>
    <col min="6657" max="6657" width="5.44140625" customWidth="1"/>
    <col min="6658" max="6658" width="4.44140625" customWidth="1"/>
    <col min="6659" max="6659" width="8.33203125" customWidth="1"/>
    <col min="6660" max="6660" width="7.109375" customWidth="1"/>
    <col min="6661" max="6661" width="9.33203125" customWidth="1"/>
    <col min="6662" max="6662" width="7.109375" customWidth="1"/>
    <col min="6663" max="6663" width="9.33203125" customWidth="1"/>
    <col min="6664" max="6664" width="7.109375" customWidth="1"/>
    <col min="6665" max="6665" width="9.33203125" customWidth="1"/>
    <col min="6666" max="6666" width="7.88671875" customWidth="1"/>
    <col min="6667" max="6668" width="8.5546875" customWidth="1"/>
    <col min="6669" max="6669" width="7.88671875" customWidth="1"/>
    <col min="6671" max="6672" width="4.44140625" customWidth="1"/>
    <col min="6673" max="6673" width="12.109375" customWidth="1"/>
    <col min="6674" max="6674" width="7.88671875" customWidth="1"/>
    <col min="6675" max="6675" width="7.44140625" customWidth="1"/>
    <col min="6681" max="6693" width="0" hidden="1" customWidth="1"/>
    <col min="6913" max="6913" width="5.44140625" customWidth="1"/>
    <col min="6914" max="6914" width="4.44140625" customWidth="1"/>
    <col min="6915" max="6915" width="8.33203125" customWidth="1"/>
    <col min="6916" max="6916" width="7.109375" customWidth="1"/>
    <col min="6917" max="6917" width="9.33203125" customWidth="1"/>
    <col min="6918" max="6918" width="7.109375" customWidth="1"/>
    <col min="6919" max="6919" width="9.33203125" customWidth="1"/>
    <col min="6920" max="6920" width="7.109375" customWidth="1"/>
    <col min="6921" max="6921" width="9.33203125" customWidth="1"/>
    <col min="6922" max="6922" width="7.88671875" customWidth="1"/>
    <col min="6923" max="6924" width="8.5546875" customWidth="1"/>
    <col min="6925" max="6925" width="7.88671875" customWidth="1"/>
    <col min="6927" max="6928" width="4.44140625" customWidth="1"/>
    <col min="6929" max="6929" width="12.109375" customWidth="1"/>
    <col min="6930" max="6930" width="7.88671875" customWidth="1"/>
    <col min="6931" max="6931" width="7.44140625" customWidth="1"/>
    <col min="6937" max="6949" width="0" hidden="1" customWidth="1"/>
    <col min="7169" max="7169" width="5.44140625" customWidth="1"/>
    <col min="7170" max="7170" width="4.44140625" customWidth="1"/>
    <col min="7171" max="7171" width="8.33203125" customWidth="1"/>
    <col min="7172" max="7172" width="7.109375" customWidth="1"/>
    <col min="7173" max="7173" width="9.33203125" customWidth="1"/>
    <col min="7174" max="7174" width="7.109375" customWidth="1"/>
    <col min="7175" max="7175" width="9.33203125" customWidth="1"/>
    <col min="7176" max="7176" width="7.109375" customWidth="1"/>
    <col min="7177" max="7177" width="9.33203125" customWidth="1"/>
    <col min="7178" max="7178" width="7.88671875" customWidth="1"/>
    <col min="7179" max="7180" width="8.5546875" customWidth="1"/>
    <col min="7181" max="7181" width="7.88671875" customWidth="1"/>
    <col min="7183" max="7184" width="4.44140625" customWidth="1"/>
    <col min="7185" max="7185" width="12.109375" customWidth="1"/>
    <col min="7186" max="7186" width="7.88671875" customWidth="1"/>
    <col min="7187" max="7187" width="7.44140625" customWidth="1"/>
    <col min="7193" max="7205" width="0" hidden="1" customWidth="1"/>
    <col min="7425" max="7425" width="5.44140625" customWidth="1"/>
    <col min="7426" max="7426" width="4.44140625" customWidth="1"/>
    <col min="7427" max="7427" width="8.33203125" customWidth="1"/>
    <col min="7428" max="7428" width="7.109375" customWidth="1"/>
    <col min="7429" max="7429" width="9.33203125" customWidth="1"/>
    <col min="7430" max="7430" width="7.109375" customWidth="1"/>
    <col min="7431" max="7431" width="9.33203125" customWidth="1"/>
    <col min="7432" max="7432" width="7.109375" customWidth="1"/>
    <col min="7433" max="7433" width="9.33203125" customWidth="1"/>
    <col min="7434" max="7434" width="7.88671875" customWidth="1"/>
    <col min="7435" max="7436" width="8.5546875" customWidth="1"/>
    <col min="7437" max="7437" width="7.88671875" customWidth="1"/>
    <col min="7439" max="7440" width="4.44140625" customWidth="1"/>
    <col min="7441" max="7441" width="12.109375" customWidth="1"/>
    <col min="7442" max="7442" width="7.88671875" customWidth="1"/>
    <col min="7443" max="7443" width="7.44140625" customWidth="1"/>
    <col min="7449" max="7461" width="0" hidden="1" customWidth="1"/>
    <col min="7681" max="7681" width="5.44140625" customWidth="1"/>
    <col min="7682" max="7682" width="4.44140625" customWidth="1"/>
    <col min="7683" max="7683" width="8.33203125" customWidth="1"/>
    <col min="7684" max="7684" width="7.109375" customWidth="1"/>
    <col min="7685" max="7685" width="9.33203125" customWidth="1"/>
    <col min="7686" max="7686" width="7.109375" customWidth="1"/>
    <col min="7687" max="7687" width="9.33203125" customWidth="1"/>
    <col min="7688" max="7688" width="7.109375" customWidth="1"/>
    <col min="7689" max="7689" width="9.33203125" customWidth="1"/>
    <col min="7690" max="7690" width="7.88671875" customWidth="1"/>
    <col min="7691" max="7692" width="8.5546875" customWidth="1"/>
    <col min="7693" max="7693" width="7.88671875" customWidth="1"/>
    <col min="7695" max="7696" width="4.44140625" customWidth="1"/>
    <col min="7697" max="7697" width="12.109375" customWidth="1"/>
    <col min="7698" max="7698" width="7.88671875" customWidth="1"/>
    <col min="7699" max="7699" width="7.44140625" customWidth="1"/>
    <col min="7705" max="7717" width="0" hidden="1" customWidth="1"/>
    <col min="7937" max="7937" width="5.44140625" customWidth="1"/>
    <col min="7938" max="7938" width="4.44140625" customWidth="1"/>
    <col min="7939" max="7939" width="8.33203125" customWidth="1"/>
    <col min="7940" max="7940" width="7.109375" customWidth="1"/>
    <col min="7941" max="7941" width="9.33203125" customWidth="1"/>
    <col min="7942" max="7942" width="7.109375" customWidth="1"/>
    <col min="7943" max="7943" width="9.33203125" customWidth="1"/>
    <col min="7944" max="7944" width="7.109375" customWidth="1"/>
    <col min="7945" max="7945" width="9.33203125" customWidth="1"/>
    <col min="7946" max="7946" width="7.88671875" customWidth="1"/>
    <col min="7947" max="7948" width="8.5546875" customWidth="1"/>
    <col min="7949" max="7949" width="7.88671875" customWidth="1"/>
    <col min="7951" max="7952" width="4.44140625" customWidth="1"/>
    <col min="7953" max="7953" width="12.109375" customWidth="1"/>
    <col min="7954" max="7954" width="7.88671875" customWidth="1"/>
    <col min="7955" max="7955" width="7.44140625" customWidth="1"/>
    <col min="7961" max="7973" width="0" hidden="1" customWidth="1"/>
    <col min="8193" max="8193" width="5.44140625" customWidth="1"/>
    <col min="8194" max="8194" width="4.44140625" customWidth="1"/>
    <col min="8195" max="8195" width="8.33203125" customWidth="1"/>
    <col min="8196" max="8196" width="7.109375" customWidth="1"/>
    <col min="8197" max="8197" width="9.33203125" customWidth="1"/>
    <col min="8198" max="8198" width="7.109375" customWidth="1"/>
    <col min="8199" max="8199" width="9.33203125" customWidth="1"/>
    <col min="8200" max="8200" width="7.109375" customWidth="1"/>
    <col min="8201" max="8201" width="9.33203125" customWidth="1"/>
    <col min="8202" max="8202" width="7.88671875" customWidth="1"/>
    <col min="8203" max="8204" width="8.5546875" customWidth="1"/>
    <col min="8205" max="8205" width="7.88671875" customWidth="1"/>
    <col min="8207" max="8208" width="4.44140625" customWidth="1"/>
    <col min="8209" max="8209" width="12.109375" customWidth="1"/>
    <col min="8210" max="8210" width="7.88671875" customWidth="1"/>
    <col min="8211" max="8211" width="7.44140625" customWidth="1"/>
    <col min="8217" max="8229" width="0" hidden="1" customWidth="1"/>
    <col min="8449" max="8449" width="5.44140625" customWidth="1"/>
    <col min="8450" max="8450" width="4.44140625" customWidth="1"/>
    <col min="8451" max="8451" width="8.33203125" customWidth="1"/>
    <col min="8452" max="8452" width="7.109375" customWidth="1"/>
    <col min="8453" max="8453" width="9.33203125" customWidth="1"/>
    <col min="8454" max="8454" width="7.109375" customWidth="1"/>
    <col min="8455" max="8455" width="9.33203125" customWidth="1"/>
    <col min="8456" max="8456" width="7.109375" customWidth="1"/>
    <col min="8457" max="8457" width="9.33203125" customWidth="1"/>
    <col min="8458" max="8458" width="7.88671875" customWidth="1"/>
    <col min="8459" max="8460" width="8.5546875" customWidth="1"/>
    <col min="8461" max="8461" width="7.88671875" customWidth="1"/>
    <col min="8463" max="8464" width="4.44140625" customWidth="1"/>
    <col min="8465" max="8465" width="12.109375" customWidth="1"/>
    <col min="8466" max="8466" width="7.88671875" customWidth="1"/>
    <col min="8467" max="8467" width="7.44140625" customWidth="1"/>
    <col min="8473" max="8485" width="0" hidden="1" customWidth="1"/>
    <col min="8705" max="8705" width="5.44140625" customWidth="1"/>
    <col min="8706" max="8706" width="4.44140625" customWidth="1"/>
    <col min="8707" max="8707" width="8.33203125" customWidth="1"/>
    <col min="8708" max="8708" width="7.109375" customWidth="1"/>
    <col min="8709" max="8709" width="9.33203125" customWidth="1"/>
    <col min="8710" max="8710" width="7.109375" customWidth="1"/>
    <col min="8711" max="8711" width="9.33203125" customWidth="1"/>
    <col min="8712" max="8712" width="7.109375" customWidth="1"/>
    <col min="8713" max="8713" width="9.33203125" customWidth="1"/>
    <col min="8714" max="8714" width="7.88671875" customWidth="1"/>
    <col min="8715" max="8716" width="8.5546875" customWidth="1"/>
    <col min="8717" max="8717" width="7.88671875" customWidth="1"/>
    <col min="8719" max="8720" width="4.44140625" customWidth="1"/>
    <col min="8721" max="8721" width="12.109375" customWidth="1"/>
    <col min="8722" max="8722" width="7.88671875" customWidth="1"/>
    <col min="8723" max="8723" width="7.44140625" customWidth="1"/>
    <col min="8729" max="8741" width="0" hidden="1" customWidth="1"/>
    <col min="8961" max="8961" width="5.44140625" customWidth="1"/>
    <col min="8962" max="8962" width="4.44140625" customWidth="1"/>
    <col min="8963" max="8963" width="8.33203125" customWidth="1"/>
    <col min="8964" max="8964" width="7.109375" customWidth="1"/>
    <col min="8965" max="8965" width="9.33203125" customWidth="1"/>
    <col min="8966" max="8966" width="7.109375" customWidth="1"/>
    <col min="8967" max="8967" width="9.33203125" customWidth="1"/>
    <col min="8968" max="8968" width="7.109375" customWidth="1"/>
    <col min="8969" max="8969" width="9.33203125" customWidth="1"/>
    <col min="8970" max="8970" width="7.88671875" customWidth="1"/>
    <col min="8971" max="8972" width="8.5546875" customWidth="1"/>
    <col min="8973" max="8973" width="7.88671875" customWidth="1"/>
    <col min="8975" max="8976" width="4.44140625" customWidth="1"/>
    <col min="8977" max="8977" width="12.109375" customWidth="1"/>
    <col min="8978" max="8978" width="7.88671875" customWidth="1"/>
    <col min="8979" max="8979" width="7.44140625" customWidth="1"/>
    <col min="8985" max="8997" width="0" hidden="1" customWidth="1"/>
    <col min="9217" max="9217" width="5.44140625" customWidth="1"/>
    <col min="9218" max="9218" width="4.44140625" customWidth="1"/>
    <col min="9219" max="9219" width="8.33203125" customWidth="1"/>
    <col min="9220" max="9220" width="7.109375" customWidth="1"/>
    <col min="9221" max="9221" width="9.33203125" customWidth="1"/>
    <col min="9222" max="9222" width="7.109375" customWidth="1"/>
    <col min="9223" max="9223" width="9.33203125" customWidth="1"/>
    <col min="9224" max="9224" width="7.109375" customWidth="1"/>
    <col min="9225" max="9225" width="9.33203125" customWidth="1"/>
    <col min="9226" max="9226" width="7.88671875" customWidth="1"/>
    <col min="9227" max="9228" width="8.5546875" customWidth="1"/>
    <col min="9229" max="9229" width="7.88671875" customWidth="1"/>
    <col min="9231" max="9232" width="4.44140625" customWidth="1"/>
    <col min="9233" max="9233" width="12.109375" customWidth="1"/>
    <col min="9234" max="9234" width="7.88671875" customWidth="1"/>
    <col min="9235" max="9235" width="7.44140625" customWidth="1"/>
    <col min="9241" max="9253" width="0" hidden="1" customWidth="1"/>
    <col min="9473" max="9473" width="5.44140625" customWidth="1"/>
    <col min="9474" max="9474" width="4.44140625" customWidth="1"/>
    <col min="9475" max="9475" width="8.33203125" customWidth="1"/>
    <col min="9476" max="9476" width="7.109375" customWidth="1"/>
    <col min="9477" max="9477" width="9.33203125" customWidth="1"/>
    <col min="9478" max="9478" width="7.109375" customWidth="1"/>
    <col min="9479" max="9479" width="9.33203125" customWidth="1"/>
    <col min="9480" max="9480" width="7.109375" customWidth="1"/>
    <col min="9481" max="9481" width="9.33203125" customWidth="1"/>
    <col min="9482" max="9482" width="7.88671875" customWidth="1"/>
    <col min="9483" max="9484" width="8.5546875" customWidth="1"/>
    <col min="9485" max="9485" width="7.88671875" customWidth="1"/>
    <col min="9487" max="9488" width="4.44140625" customWidth="1"/>
    <col min="9489" max="9489" width="12.109375" customWidth="1"/>
    <col min="9490" max="9490" width="7.88671875" customWidth="1"/>
    <col min="9491" max="9491" width="7.44140625" customWidth="1"/>
    <col min="9497" max="9509" width="0" hidden="1" customWidth="1"/>
    <col min="9729" max="9729" width="5.44140625" customWidth="1"/>
    <col min="9730" max="9730" width="4.44140625" customWidth="1"/>
    <col min="9731" max="9731" width="8.33203125" customWidth="1"/>
    <col min="9732" max="9732" width="7.109375" customWidth="1"/>
    <col min="9733" max="9733" width="9.33203125" customWidth="1"/>
    <col min="9734" max="9734" width="7.109375" customWidth="1"/>
    <col min="9735" max="9735" width="9.33203125" customWidth="1"/>
    <col min="9736" max="9736" width="7.109375" customWidth="1"/>
    <col min="9737" max="9737" width="9.33203125" customWidth="1"/>
    <col min="9738" max="9738" width="7.88671875" customWidth="1"/>
    <col min="9739" max="9740" width="8.5546875" customWidth="1"/>
    <col min="9741" max="9741" width="7.88671875" customWidth="1"/>
    <col min="9743" max="9744" width="4.44140625" customWidth="1"/>
    <col min="9745" max="9745" width="12.109375" customWidth="1"/>
    <col min="9746" max="9746" width="7.88671875" customWidth="1"/>
    <col min="9747" max="9747" width="7.44140625" customWidth="1"/>
    <col min="9753" max="9765" width="0" hidden="1" customWidth="1"/>
    <col min="9985" max="9985" width="5.44140625" customWidth="1"/>
    <col min="9986" max="9986" width="4.44140625" customWidth="1"/>
    <col min="9987" max="9987" width="8.33203125" customWidth="1"/>
    <col min="9988" max="9988" width="7.109375" customWidth="1"/>
    <col min="9989" max="9989" width="9.33203125" customWidth="1"/>
    <col min="9990" max="9990" width="7.109375" customWidth="1"/>
    <col min="9991" max="9991" width="9.33203125" customWidth="1"/>
    <col min="9992" max="9992" width="7.109375" customWidth="1"/>
    <col min="9993" max="9993" width="9.33203125" customWidth="1"/>
    <col min="9994" max="9994" width="7.88671875" customWidth="1"/>
    <col min="9995" max="9996" width="8.5546875" customWidth="1"/>
    <col min="9997" max="9997" width="7.88671875" customWidth="1"/>
    <col min="9999" max="10000" width="4.44140625" customWidth="1"/>
    <col min="10001" max="10001" width="12.109375" customWidth="1"/>
    <col min="10002" max="10002" width="7.88671875" customWidth="1"/>
    <col min="10003" max="10003" width="7.44140625" customWidth="1"/>
    <col min="10009" max="10021" width="0" hidden="1" customWidth="1"/>
    <col min="10241" max="10241" width="5.44140625" customWidth="1"/>
    <col min="10242" max="10242" width="4.44140625" customWidth="1"/>
    <col min="10243" max="10243" width="8.33203125" customWidth="1"/>
    <col min="10244" max="10244" width="7.109375" customWidth="1"/>
    <col min="10245" max="10245" width="9.33203125" customWidth="1"/>
    <col min="10246" max="10246" width="7.109375" customWidth="1"/>
    <col min="10247" max="10247" width="9.33203125" customWidth="1"/>
    <col min="10248" max="10248" width="7.109375" customWidth="1"/>
    <col min="10249" max="10249" width="9.33203125" customWidth="1"/>
    <col min="10250" max="10250" width="7.88671875" customWidth="1"/>
    <col min="10251" max="10252" width="8.5546875" customWidth="1"/>
    <col min="10253" max="10253" width="7.88671875" customWidth="1"/>
    <col min="10255" max="10256" width="4.44140625" customWidth="1"/>
    <col min="10257" max="10257" width="12.109375" customWidth="1"/>
    <col min="10258" max="10258" width="7.88671875" customWidth="1"/>
    <col min="10259" max="10259" width="7.44140625" customWidth="1"/>
    <col min="10265" max="10277" width="0" hidden="1" customWidth="1"/>
    <col min="10497" max="10497" width="5.44140625" customWidth="1"/>
    <col min="10498" max="10498" width="4.44140625" customWidth="1"/>
    <col min="10499" max="10499" width="8.33203125" customWidth="1"/>
    <col min="10500" max="10500" width="7.109375" customWidth="1"/>
    <col min="10501" max="10501" width="9.33203125" customWidth="1"/>
    <col min="10502" max="10502" width="7.109375" customWidth="1"/>
    <col min="10503" max="10503" width="9.33203125" customWidth="1"/>
    <col min="10504" max="10504" width="7.109375" customWidth="1"/>
    <col min="10505" max="10505" width="9.33203125" customWidth="1"/>
    <col min="10506" max="10506" width="7.88671875" customWidth="1"/>
    <col min="10507" max="10508" width="8.5546875" customWidth="1"/>
    <col min="10509" max="10509" width="7.88671875" customWidth="1"/>
    <col min="10511" max="10512" width="4.44140625" customWidth="1"/>
    <col min="10513" max="10513" width="12.109375" customWidth="1"/>
    <col min="10514" max="10514" width="7.88671875" customWidth="1"/>
    <col min="10515" max="10515" width="7.44140625" customWidth="1"/>
    <col min="10521" max="10533" width="0" hidden="1" customWidth="1"/>
    <col min="10753" max="10753" width="5.44140625" customWidth="1"/>
    <col min="10754" max="10754" width="4.44140625" customWidth="1"/>
    <col min="10755" max="10755" width="8.33203125" customWidth="1"/>
    <col min="10756" max="10756" width="7.109375" customWidth="1"/>
    <col min="10757" max="10757" width="9.33203125" customWidth="1"/>
    <col min="10758" max="10758" width="7.109375" customWidth="1"/>
    <col min="10759" max="10759" width="9.33203125" customWidth="1"/>
    <col min="10760" max="10760" width="7.109375" customWidth="1"/>
    <col min="10761" max="10761" width="9.33203125" customWidth="1"/>
    <col min="10762" max="10762" width="7.88671875" customWidth="1"/>
    <col min="10763" max="10764" width="8.5546875" customWidth="1"/>
    <col min="10765" max="10765" width="7.88671875" customWidth="1"/>
    <col min="10767" max="10768" width="4.44140625" customWidth="1"/>
    <col min="10769" max="10769" width="12.109375" customWidth="1"/>
    <col min="10770" max="10770" width="7.88671875" customWidth="1"/>
    <col min="10771" max="10771" width="7.44140625" customWidth="1"/>
    <col min="10777" max="10789" width="0" hidden="1" customWidth="1"/>
    <col min="11009" max="11009" width="5.44140625" customWidth="1"/>
    <col min="11010" max="11010" width="4.44140625" customWidth="1"/>
    <col min="11011" max="11011" width="8.33203125" customWidth="1"/>
    <col min="11012" max="11012" width="7.109375" customWidth="1"/>
    <col min="11013" max="11013" width="9.33203125" customWidth="1"/>
    <col min="11014" max="11014" width="7.109375" customWidth="1"/>
    <col min="11015" max="11015" width="9.33203125" customWidth="1"/>
    <col min="11016" max="11016" width="7.109375" customWidth="1"/>
    <col min="11017" max="11017" width="9.33203125" customWidth="1"/>
    <col min="11018" max="11018" width="7.88671875" customWidth="1"/>
    <col min="11019" max="11020" width="8.5546875" customWidth="1"/>
    <col min="11021" max="11021" width="7.88671875" customWidth="1"/>
    <col min="11023" max="11024" width="4.44140625" customWidth="1"/>
    <col min="11025" max="11025" width="12.109375" customWidth="1"/>
    <col min="11026" max="11026" width="7.88671875" customWidth="1"/>
    <col min="11027" max="11027" width="7.44140625" customWidth="1"/>
    <col min="11033" max="11045" width="0" hidden="1" customWidth="1"/>
    <col min="11265" max="11265" width="5.44140625" customWidth="1"/>
    <col min="11266" max="11266" width="4.44140625" customWidth="1"/>
    <col min="11267" max="11267" width="8.33203125" customWidth="1"/>
    <col min="11268" max="11268" width="7.109375" customWidth="1"/>
    <col min="11269" max="11269" width="9.33203125" customWidth="1"/>
    <col min="11270" max="11270" width="7.109375" customWidth="1"/>
    <col min="11271" max="11271" width="9.33203125" customWidth="1"/>
    <col min="11272" max="11272" width="7.109375" customWidth="1"/>
    <col min="11273" max="11273" width="9.33203125" customWidth="1"/>
    <col min="11274" max="11274" width="7.88671875" customWidth="1"/>
    <col min="11275" max="11276" width="8.5546875" customWidth="1"/>
    <col min="11277" max="11277" width="7.88671875" customWidth="1"/>
    <col min="11279" max="11280" width="4.44140625" customWidth="1"/>
    <col min="11281" max="11281" width="12.109375" customWidth="1"/>
    <col min="11282" max="11282" width="7.88671875" customWidth="1"/>
    <col min="11283" max="11283" width="7.44140625" customWidth="1"/>
    <col min="11289" max="11301" width="0" hidden="1" customWidth="1"/>
    <col min="11521" max="11521" width="5.44140625" customWidth="1"/>
    <col min="11522" max="11522" width="4.44140625" customWidth="1"/>
    <col min="11523" max="11523" width="8.33203125" customWidth="1"/>
    <col min="11524" max="11524" width="7.109375" customWidth="1"/>
    <col min="11525" max="11525" width="9.33203125" customWidth="1"/>
    <col min="11526" max="11526" width="7.109375" customWidth="1"/>
    <col min="11527" max="11527" width="9.33203125" customWidth="1"/>
    <col min="11528" max="11528" width="7.109375" customWidth="1"/>
    <col min="11529" max="11529" width="9.33203125" customWidth="1"/>
    <col min="11530" max="11530" width="7.88671875" customWidth="1"/>
    <col min="11531" max="11532" width="8.5546875" customWidth="1"/>
    <col min="11533" max="11533" width="7.88671875" customWidth="1"/>
    <col min="11535" max="11536" width="4.44140625" customWidth="1"/>
    <col min="11537" max="11537" width="12.109375" customWidth="1"/>
    <col min="11538" max="11538" width="7.88671875" customWidth="1"/>
    <col min="11539" max="11539" width="7.44140625" customWidth="1"/>
    <col min="11545" max="11557" width="0" hidden="1" customWidth="1"/>
    <col min="11777" max="11777" width="5.44140625" customWidth="1"/>
    <col min="11778" max="11778" width="4.44140625" customWidth="1"/>
    <col min="11779" max="11779" width="8.33203125" customWidth="1"/>
    <col min="11780" max="11780" width="7.109375" customWidth="1"/>
    <col min="11781" max="11781" width="9.33203125" customWidth="1"/>
    <col min="11782" max="11782" width="7.109375" customWidth="1"/>
    <col min="11783" max="11783" width="9.33203125" customWidth="1"/>
    <col min="11784" max="11784" width="7.109375" customWidth="1"/>
    <col min="11785" max="11785" width="9.33203125" customWidth="1"/>
    <col min="11786" max="11786" width="7.88671875" customWidth="1"/>
    <col min="11787" max="11788" width="8.5546875" customWidth="1"/>
    <col min="11789" max="11789" width="7.88671875" customWidth="1"/>
    <col min="11791" max="11792" width="4.44140625" customWidth="1"/>
    <col min="11793" max="11793" width="12.109375" customWidth="1"/>
    <col min="11794" max="11794" width="7.88671875" customWidth="1"/>
    <col min="11795" max="11795" width="7.44140625" customWidth="1"/>
    <col min="11801" max="11813" width="0" hidden="1" customWidth="1"/>
    <col min="12033" max="12033" width="5.44140625" customWidth="1"/>
    <col min="12034" max="12034" width="4.44140625" customWidth="1"/>
    <col min="12035" max="12035" width="8.33203125" customWidth="1"/>
    <col min="12036" max="12036" width="7.109375" customWidth="1"/>
    <col min="12037" max="12037" width="9.33203125" customWidth="1"/>
    <col min="12038" max="12038" width="7.109375" customWidth="1"/>
    <col min="12039" max="12039" width="9.33203125" customWidth="1"/>
    <col min="12040" max="12040" width="7.109375" customWidth="1"/>
    <col min="12041" max="12041" width="9.33203125" customWidth="1"/>
    <col min="12042" max="12042" width="7.88671875" customWidth="1"/>
    <col min="12043" max="12044" width="8.5546875" customWidth="1"/>
    <col min="12045" max="12045" width="7.88671875" customWidth="1"/>
    <col min="12047" max="12048" width="4.44140625" customWidth="1"/>
    <col min="12049" max="12049" width="12.109375" customWidth="1"/>
    <col min="12050" max="12050" width="7.88671875" customWidth="1"/>
    <col min="12051" max="12051" width="7.44140625" customWidth="1"/>
    <col min="12057" max="12069" width="0" hidden="1" customWidth="1"/>
    <col min="12289" max="12289" width="5.44140625" customWidth="1"/>
    <col min="12290" max="12290" width="4.44140625" customWidth="1"/>
    <col min="12291" max="12291" width="8.33203125" customWidth="1"/>
    <col min="12292" max="12292" width="7.109375" customWidth="1"/>
    <col min="12293" max="12293" width="9.33203125" customWidth="1"/>
    <col min="12294" max="12294" width="7.109375" customWidth="1"/>
    <col min="12295" max="12295" width="9.33203125" customWidth="1"/>
    <col min="12296" max="12296" width="7.109375" customWidth="1"/>
    <col min="12297" max="12297" width="9.33203125" customWidth="1"/>
    <col min="12298" max="12298" width="7.88671875" customWidth="1"/>
    <col min="12299" max="12300" width="8.5546875" customWidth="1"/>
    <col min="12301" max="12301" width="7.88671875" customWidth="1"/>
    <col min="12303" max="12304" width="4.44140625" customWidth="1"/>
    <col min="12305" max="12305" width="12.109375" customWidth="1"/>
    <col min="12306" max="12306" width="7.88671875" customWidth="1"/>
    <col min="12307" max="12307" width="7.44140625" customWidth="1"/>
    <col min="12313" max="12325" width="0" hidden="1" customWidth="1"/>
    <col min="12545" max="12545" width="5.44140625" customWidth="1"/>
    <col min="12546" max="12546" width="4.44140625" customWidth="1"/>
    <col min="12547" max="12547" width="8.33203125" customWidth="1"/>
    <col min="12548" max="12548" width="7.109375" customWidth="1"/>
    <col min="12549" max="12549" width="9.33203125" customWidth="1"/>
    <col min="12550" max="12550" width="7.109375" customWidth="1"/>
    <col min="12551" max="12551" width="9.33203125" customWidth="1"/>
    <col min="12552" max="12552" width="7.109375" customWidth="1"/>
    <col min="12553" max="12553" width="9.33203125" customWidth="1"/>
    <col min="12554" max="12554" width="7.88671875" customWidth="1"/>
    <col min="12555" max="12556" width="8.5546875" customWidth="1"/>
    <col min="12557" max="12557" width="7.88671875" customWidth="1"/>
    <col min="12559" max="12560" width="4.44140625" customWidth="1"/>
    <col min="12561" max="12561" width="12.109375" customWidth="1"/>
    <col min="12562" max="12562" width="7.88671875" customWidth="1"/>
    <col min="12563" max="12563" width="7.44140625" customWidth="1"/>
    <col min="12569" max="12581" width="0" hidden="1" customWidth="1"/>
    <col min="12801" max="12801" width="5.44140625" customWidth="1"/>
    <col min="12802" max="12802" width="4.44140625" customWidth="1"/>
    <col min="12803" max="12803" width="8.33203125" customWidth="1"/>
    <col min="12804" max="12804" width="7.109375" customWidth="1"/>
    <col min="12805" max="12805" width="9.33203125" customWidth="1"/>
    <col min="12806" max="12806" width="7.109375" customWidth="1"/>
    <col min="12807" max="12807" width="9.33203125" customWidth="1"/>
    <col min="12808" max="12808" width="7.109375" customWidth="1"/>
    <col min="12809" max="12809" width="9.33203125" customWidth="1"/>
    <col min="12810" max="12810" width="7.88671875" customWidth="1"/>
    <col min="12811" max="12812" width="8.5546875" customWidth="1"/>
    <col min="12813" max="12813" width="7.88671875" customWidth="1"/>
    <col min="12815" max="12816" width="4.44140625" customWidth="1"/>
    <col min="12817" max="12817" width="12.109375" customWidth="1"/>
    <col min="12818" max="12818" width="7.88671875" customWidth="1"/>
    <col min="12819" max="12819" width="7.44140625" customWidth="1"/>
    <col min="12825" max="12837" width="0" hidden="1" customWidth="1"/>
    <col min="13057" max="13057" width="5.44140625" customWidth="1"/>
    <col min="13058" max="13058" width="4.44140625" customWidth="1"/>
    <col min="13059" max="13059" width="8.33203125" customWidth="1"/>
    <col min="13060" max="13060" width="7.109375" customWidth="1"/>
    <col min="13061" max="13061" width="9.33203125" customWidth="1"/>
    <col min="13062" max="13062" width="7.109375" customWidth="1"/>
    <col min="13063" max="13063" width="9.33203125" customWidth="1"/>
    <col min="13064" max="13064" width="7.109375" customWidth="1"/>
    <col min="13065" max="13065" width="9.33203125" customWidth="1"/>
    <col min="13066" max="13066" width="7.88671875" customWidth="1"/>
    <col min="13067" max="13068" width="8.5546875" customWidth="1"/>
    <col min="13069" max="13069" width="7.88671875" customWidth="1"/>
    <col min="13071" max="13072" width="4.44140625" customWidth="1"/>
    <col min="13073" max="13073" width="12.109375" customWidth="1"/>
    <col min="13074" max="13074" width="7.88671875" customWidth="1"/>
    <col min="13075" max="13075" width="7.44140625" customWidth="1"/>
    <col min="13081" max="13093" width="0" hidden="1" customWidth="1"/>
    <col min="13313" max="13313" width="5.44140625" customWidth="1"/>
    <col min="13314" max="13314" width="4.44140625" customWidth="1"/>
    <col min="13315" max="13315" width="8.33203125" customWidth="1"/>
    <col min="13316" max="13316" width="7.109375" customWidth="1"/>
    <col min="13317" max="13317" width="9.33203125" customWidth="1"/>
    <col min="13318" max="13318" width="7.109375" customWidth="1"/>
    <col min="13319" max="13319" width="9.33203125" customWidth="1"/>
    <col min="13320" max="13320" width="7.109375" customWidth="1"/>
    <col min="13321" max="13321" width="9.33203125" customWidth="1"/>
    <col min="13322" max="13322" width="7.88671875" customWidth="1"/>
    <col min="13323" max="13324" width="8.5546875" customWidth="1"/>
    <col min="13325" max="13325" width="7.88671875" customWidth="1"/>
    <col min="13327" max="13328" width="4.44140625" customWidth="1"/>
    <col min="13329" max="13329" width="12.109375" customWidth="1"/>
    <col min="13330" max="13330" width="7.88671875" customWidth="1"/>
    <col min="13331" max="13331" width="7.44140625" customWidth="1"/>
    <col min="13337" max="13349" width="0" hidden="1" customWidth="1"/>
    <col min="13569" max="13569" width="5.44140625" customWidth="1"/>
    <col min="13570" max="13570" width="4.44140625" customWidth="1"/>
    <col min="13571" max="13571" width="8.33203125" customWidth="1"/>
    <col min="13572" max="13572" width="7.109375" customWidth="1"/>
    <col min="13573" max="13573" width="9.33203125" customWidth="1"/>
    <col min="13574" max="13574" width="7.109375" customWidth="1"/>
    <col min="13575" max="13575" width="9.33203125" customWidth="1"/>
    <col min="13576" max="13576" width="7.109375" customWidth="1"/>
    <col min="13577" max="13577" width="9.33203125" customWidth="1"/>
    <col min="13578" max="13578" width="7.88671875" customWidth="1"/>
    <col min="13579" max="13580" width="8.5546875" customWidth="1"/>
    <col min="13581" max="13581" width="7.88671875" customWidth="1"/>
    <col min="13583" max="13584" width="4.44140625" customWidth="1"/>
    <col min="13585" max="13585" width="12.109375" customWidth="1"/>
    <col min="13586" max="13586" width="7.88671875" customWidth="1"/>
    <col min="13587" max="13587" width="7.44140625" customWidth="1"/>
    <col min="13593" max="13605" width="0" hidden="1" customWidth="1"/>
    <col min="13825" max="13825" width="5.44140625" customWidth="1"/>
    <col min="13826" max="13826" width="4.44140625" customWidth="1"/>
    <col min="13827" max="13827" width="8.33203125" customWidth="1"/>
    <col min="13828" max="13828" width="7.109375" customWidth="1"/>
    <col min="13829" max="13829" width="9.33203125" customWidth="1"/>
    <col min="13830" max="13830" width="7.109375" customWidth="1"/>
    <col min="13831" max="13831" width="9.33203125" customWidth="1"/>
    <col min="13832" max="13832" width="7.109375" customWidth="1"/>
    <col min="13833" max="13833" width="9.33203125" customWidth="1"/>
    <col min="13834" max="13834" width="7.88671875" customWidth="1"/>
    <col min="13835" max="13836" width="8.5546875" customWidth="1"/>
    <col min="13837" max="13837" width="7.88671875" customWidth="1"/>
    <col min="13839" max="13840" width="4.44140625" customWidth="1"/>
    <col min="13841" max="13841" width="12.109375" customWidth="1"/>
    <col min="13842" max="13842" width="7.88671875" customWidth="1"/>
    <col min="13843" max="13843" width="7.44140625" customWidth="1"/>
    <col min="13849" max="13861" width="0" hidden="1" customWidth="1"/>
    <col min="14081" max="14081" width="5.44140625" customWidth="1"/>
    <col min="14082" max="14082" width="4.44140625" customWidth="1"/>
    <col min="14083" max="14083" width="8.33203125" customWidth="1"/>
    <col min="14084" max="14084" width="7.109375" customWidth="1"/>
    <col min="14085" max="14085" width="9.33203125" customWidth="1"/>
    <col min="14086" max="14086" width="7.109375" customWidth="1"/>
    <col min="14087" max="14087" width="9.33203125" customWidth="1"/>
    <col min="14088" max="14088" width="7.109375" customWidth="1"/>
    <col min="14089" max="14089" width="9.33203125" customWidth="1"/>
    <col min="14090" max="14090" width="7.88671875" customWidth="1"/>
    <col min="14091" max="14092" width="8.5546875" customWidth="1"/>
    <col min="14093" max="14093" width="7.88671875" customWidth="1"/>
    <col min="14095" max="14096" width="4.44140625" customWidth="1"/>
    <col min="14097" max="14097" width="12.109375" customWidth="1"/>
    <col min="14098" max="14098" width="7.88671875" customWidth="1"/>
    <col min="14099" max="14099" width="7.44140625" customWidth="1"/>
    <col min="14105" max="14117" width="0" hidden="1" customWidth="1"/>
    <col min="14337" max="14337" width="5.44140625" customWidth="1"/>
    <col min="14338" max="14338" width="4.44140625" customWidth="1"/>
    <col min="14339" max="14339" width="8.33203125" customWidth="1"/>
    <col min="14340" max="14340" width="7.109375" customWidth="1"/>
    <col min="14341" max="14341" width="9.33203125" customWidth="1"/>
    <col min="14342" max="14342" width="7.109375" customWidth="1"/>
    <col min="14343" max="14343" width="9.33203125" customWidth="1"/>
    <col min="14344" max="14344" width="7.109375" customWidth="1"/>
    <col min="14345" max="14345" width="9.33203125" customWidth="1"/>
    <col min="14346" max="14346" width="7.88671875" customWidth="1"/>
    <col min="14347" max="14348" width="8.5546875" customWidth="1"/>
    <col min="14349" max="14349" width="7.88671875" customWidth="1"/>
    <col min="14351" max="14352" width="4.44140625" customWidth="1"/>
    <col min="14353" max="14353" width="12.109375" customWidth="1"/>
    <col min="14354" max="14354" width="7.88671875" customWidth="1"/>
    <col min="14355" max="14355" width="7.44140625" customWidth="1"/>
    <col min="14361" max="14373" width="0" hidden="1" customWidth="1"/>
    <col min="14593" max="14593" width="5.44140625" customWidth="1"/>
    <col min="14594" max="14594" width="4.44140625" customWidth="1"/>
    <col min="14595" max="14595" width="8.33203125" customWidth="1"/>
    <col min="14596" max="14596" width="7.109375" customWidth="1"/>
    <col min="14597" max="14597" width="9.33203125" customWidth="1"/>
    <col min="14598" max="14598" width="7.109375" customWidth="1"/>
    <col min="14599" max="14599" width="9.33203125" customWidth="1"/>
    <col min="14600" max="14600" width="7.109375" customWidth="1"/>
    <col min="14601" max="14601" width="9.33203125" customWidth="1"/>
    <col min="14602" max="14602" width="7.88671875" customWidth="1"/>
    <col min="14603" max="14604" width="8.5546875" customWidth="1"/>
    <col min="14605" max="14605" width="7.88671875" customWidth="1"/>
    <col min="14607" max="14608" width="4.44140625" customWidth="1"/>
    <col min="14609" max="14609" width="12.109375" customWidth="1"/>
    <col min="14610" max="14610" width="7.88671875" customWidth="1"/>
    <col min="14611" max="14611" width="7.44140625" customWidth="1"/>
    <col min="14617" max="14629" width="0" hidden="1" customWidth="1"/>
    <col min="14849" max="14849" width="5.44140625" customWidth="1"/>
    <col min="14850" max="14850" width="4.44140625" customWidth="1"/>
    <col min="14851" max="14851" width="8.33203125" customWidth="1"/>
    <col min="14852" max="14852" width="7.109375" customWidth="1"/>
    <col min="14853" max="14853" width="9.33203125" customWidth="1"/>
    <col min="14854" max="14854" width="7.109375" customWidth="1"/>
    <col min="14855" max="14855" width="9.33203125" customWidth="1"/>
    <col min="14856" max="14856" width="7.109375" customWidth="1"/>
    <col min="14857" max="14857" width="9.33203125" customWidth="1"/>
    <col min="14858" max="14858" width="7.88671875" customWidth="1"/>
    <col min="14859" max="14860" width="8.5546875" customWidth="1"/>
    <col min="14861" max="14861" width="7.88671875" customWidth="1"/>
    <col min="14863" max="14864" width="4.44140625" customWidth="1"/>
    <col min="14865" max="14865" width="12.109375" customWidth="1"/>
    <col min="14866" max="14866" width="7.88671875" customWidth="1"/>
    <col min="14867" max="14867" width="7.44140625" customWidth="1"/>
    <col min="14873" max="14885" width="0" hidden="1" customWidth="1"/>
    <col min="15105" max="15105" width="5.44140625" customWidth="1"/>
    <col min="15106" max="15106" width="4.44140625" customWidth="1"/>
    <col min="15107" max="15107" width="8.33203125" customWidth="1"/>
    <col min="15108" max="15108" width="7.109375" customWidth="1"/>
    <col min="15109" max="15109" width="9.33203125" customWidth="1"/>
    <col min="15110" max="15110" width="7.109375" customWidth="1"/>
    <col min="15111" max="15111" width="9.33203125" customWidth="1"/>
    <col min="15112" max="15112" width="7.109375" customWidth="1"/>
    <col min="15113" max="15113" width="9.33203125" customWidth="1"/>
    <col min="15114" max="15114" width="7.88671875" customWidth="1"/>
    <col min="15115" max="15116" width="8.5546875" customWidth="1"/>
    <col min="15117" max="15117" width="7.88671875" customWidth="1"/>
    <col min="15119" max="15120" width="4.44140625" customWidth="1"/>
    <col min="15121" max="15121" width="12.109375" customWidth="1"/>
    <col min="15122" max="15122" width="7.88671875" customWidth="1"/>
    <col min="15123" max="15123" width="7.44140625" customWidth="1"/>
    <col min="15129" max="15141" width="0" hidden="1" customWidth="1"/>
    <col min="15361" max="15361" width="5.44140625" customWidth="1"/>
    <col min="15362" max="15362" width="4.44140625" customWidth="1"/>
    <col min="15363" max="15363" width="8.33203125" customWidth="1"/>
    <col min="15364" max="15364" width="7.109375" customWidth="1"/>
    <col min="15365" max="15365" width="9.33203125" customWidth="1"/>
    <col min="15366" max="15366" width="7.109375" customWidth="1"/>
    <col min="15367" max="15367" width="9.33203125" customWidth="1"/>
    <col min="15368" max="15368" width="7.109375" customWidth="1"/>
    <col min="15369" max="15369" width="9.33203125" customWidth="1"/>
    <col min="15370" max="15370" width="7.88671875" customWidth="1"/>
    <col min="15371" max="15372" width="8.5546875" customWidth="1"/>
    <col min="15373" max="15373" width="7.88671875" customWidth="1"/>
    <col min="15375" max="15376" width="4.44140625" customWidth="1"/>
    <col min="15377" max="15377" width="12.109375" customWidth="1"/>
    <col min="15378" max="15378" width="7.88671875" customWidth="1"/>
    <col min="15379" max="15379" width="7.44140625" customWidth="1"/>
    <col min="15385" max="15397" width="0" hidden="1" customWidth="1"/>
    <col min="15617" max="15617" width="5.44140625" customWidth="1"/>
    <col min="15618" max="15618" width="4.44140625" customWidth="1"/>
    <col min="15619" max="15619" width="8.33203125" customWidth="1"/>
    <col min="15620" max="15620" width="7.109375" customWidth="1"/>
    <col min="15621" max="15621" width="9.33203125" customWidth="1"/>
    <col min="15622" max="15622" width="7.109375" customWidth="1"/>
    <col min="15623" max="15623" width="9.33203125" customWidth="1"/>
    <col min="15624" max="15624" width="7.109375" customWidth="1"/>
    <col min="15625" max="15625" width="9.33203125" customWidth="1"/>
    <col min="15626" max="15626" width="7.88671875" customWidth="1"/>
    <col min="15627" max="15628" width="8.5546875" customWidth="1"/>
    <col min="15629" max="15629" width="7.88671875" customWidth="1"/>
    <col min="15631" max="15632" width="4.44140625" customWidth="1"/>
    <col min="15633" max="15633" width="12.109375" customWidth="1"/>
    <col min="15634" max="15634" width="7.88671875" customWidth="1"/>
    <col min="15635" max="15635" width="7.44140625" customWidth="1"/>
    <col min="15641" max="15653" width="0" hidden="1" customWidth="1"/>
    <col min="15873" max="15873" width="5.44140625" customWidth="1"/>
    <col min="15874" max="15874" width="4.44140625" customWidth="1"/>
    <col min="15875" max="15875" width="8.33203125" customWidth="1"/>
    <col min="15876" max="15876" width="7.109375" customWidth="1"/>
    <col min="15877" max="15877" width="9.33203125" customWidth="1"/>
    <col min="15878" max="15878" width="7.109375" customWidth="1"/>
    <col min="15879" max="15879" width="9.33203125" customWidth="1"/>
    <col min="15880" max="15880" width="7.109375" customWidth="1"/>
    <col min="15881" max="15881" width="9.33203125" customWidth="1"/>
    <col min="15882" max="15882" width="7.88671875" customWidth="1"/>
    <col min="15883" max="15884" width="8.5546875" customWidth="1"/>
    <col min="15885" max="15885" width="7.88671875" customWidth="1"/>
    <col min="15887" max="15888" width="4.44140625" customWidth="1"/>
    <col min="15889" max="15889" width="12.109375" customWidth="1"/>
    <col min="15890" max="15890" width="7.88671875" customWidth="1"/>
    <col min="15891" max="15891" width="7.44140625" customWidth="1"/>
    <col min="15897" max="15909" width="0" hidden="1" customWidth="1"/>
    <col min="16129" max="16129" width="5.44140625" customWidth="1"/>
    <col min="16130" max="16130" width="4.44140625" customWidth="1"/>
    <col min="16131" max="16131" width="8.33203125" customWidth="1"/>
    <col min="16132" max="16132" width="7.109375" customWidth="1"/>
    <col min="16133" max="16133" width="9.33203125" customWidth="1"/>
    <col min="16134" max="16134" width="7.109375" customWidth="1"/>
    <col min="16135" max="16135" width="9.33203125" customWidth="1"/>
    <col min="16136" max="16136" width="7.109375" customWidth="1"/>
    <col min="16137" max="16137" width="9.33203125" customWidth="1"/>
    <col min="16138" max="16138" width="7.88671875" customWidth="1"/>
    <col min="16139" max="16140" width="8.5546875" customWidth="1"/>
    <col min="16141" max="16141" width="7.88671875" customWidth="1"/>
    <col min="16143" max="16144" width="4.44140625" customWidth="1"/>
    <col min="16145" max="16145" width="12.109375" customWidth="1"/>
    <col min="16146" max="16146" width="7.88671875" customWidth="1"/>
    <col min="16147" max="16147" width="7.44140625" customWidth="1"/>
    <col min="16153" max="16165" width="0" hidden="1" customWidth="1"/>
  </cols>
  <sheetData>
    <row r="1" spans="1:37" ht="24.6" x14ac:dyDescent="0.3">
      <c r="A1" s="314" t="str">
        <f>[2]Altalanos!$A$6</f>
        <v>Sz-Sz-B vármegyei Diákolimpia kijátszandó táblák</v>
      </c>
      <c r="B1" s="314"/>
      <c r="C1" s="314"/>
      <c r="D1" s="314"/>
      <c r="E1" s="314"/>
      <c r="F1" s="314"/>
      <c r="G1" s="117"/>
      <c r="H1" s="118" t="s">
        <v>26</v>
      </c>
      <c r="I1" s="119"/>
      <c r="J1" s="120"/>
      <c r="L1" s="121"/>
      <c r="M1" s="122"/>
      <c r="N1" s="123"/>
      <c r="O1" s="123" t="s">
        <v>59</v>
      </c>
      <c r="P1" s="123"/>
      <c r="Q1" s="124"/>
      <c r="R1" s="123"/>
      <c r="AB1" s="125" t="e">
        <f>IF(Y5=1,CONCATENATE(VLOOKUP(Y3,AA16:AH27,2)),CONCATENATE(VLOOKUP(Y3,AA2:AK13,2)))</f>
        <v>#N/A</v>
      </c>
      <c r="AC1" s="125" t="e">
        <f>IF(Y5=1,CONCATENATE(VLOOKUP(Y3,AA16:AK27,3)),CONCATENATE(VLOOKUP(Y3,AA2:AK13,3)))</f>
        <v>#N/A</v>
      </c>
      <c r="AD1" s="125" t="e">
        <f>IF(Y5=1,CONCATENATE(VLOOKUP(Y3,AA16:AK27,4)),CONCATENATE(VLOOKUP(Y3,AA2:AK13,4)))</f>
        <v>#N/A</v>
      </c>
      <c r="AE1" s="125" t="e">
        <f>IF(Y5=1,CONCATENATE(VLOOKUP(Y3,AA16:AK27,5)),CONCATENATE(VLOOKUP(Y3,AA2:AK13,5)))</f>
        <v>#N/A</v>
      </c>
      <c r="AF1" s="125" t="e">
        <f>IF(Y5=1,CONCATENATE(VLOOKUP(Y3,AA16:AK27,6)),CONCATENATE(VLOOKUP(Y3,AA2:AK13,6)))</f>
        <v>#N/A</v>
      </c>
      <c r="AG1" s="125" t="e">
        <f>IF(Y5=1,CONCATENATE(VLOOKUP(Y3,AA16:AK27,7)),CONCATENATE(VLOOKUP(Y3,AA2:AK13,7)))</f>
        <v>#N/A</v>
      </c>
      <c r="AH1" s="125" t="e">
        <f>IF(Y5=1,CONCATENATE(VLOOKUP(Y3,AA16:AK27,8)),CONCATENATE(VLOOKUP(Y3,AA2:AK13,8)))</f>
        <v>#N/A</v>
      </c>
      <c r="AI1" s="125" t="e">
        <f>IF(Y5=1,CONCATENATE(VLOOKUP(Y3,AA16:AK27,9)),CONCATENATE(VLOOKUP(Y3,AA2:AK13,9)))</f>
        <v>#N/A</v>
      </c>
      <c r="AJ1" s="125" t="e">
        <f>IF(Y5=1,CONCATENATE(VLOOKUP(Y3,AA16:AK27,10)),CONCATENATE(VLOOKUP(Y3,AA2:AK13,10)))</f>
        <v>#N/A</v>
      </c>
      <c r="AK1" s="125" t="e">
        <f>IF(Y5=1,CONCATENATE(VLOOKUP(Y3,AA16:AK27,11)),CONCATENATE(VLOOKUP(Y3,AA2:AK13,11)))</f>
        <v>#N/A</v>
      </c>
    </row>
    <row r="2" spans="1:37" x14ac:dyDescent="0.3">
      <c r="A2" s="126" t="s">
        <v>27</v>
      </c>
      <c r="B2" s="127"/>
      <c r="C2" s="127"/>
      <c r="D2" s="127"/>
      <c r="E2" s="246" t="str">
        <f>[2]Altalanos!$D$8</f>
        <v>VII.kcs U18 fiú B</v>
      </c>
      <c r="F2" s="127"/>
      <c r="G2" s="128"/>
      <c r="H2" s="129"/>
      <c r="I2" s="129"/>
      <c r="J2" s="130"/>
      <c r="K2" s="121"/>
      <c r="L2" s="121"/>
      <c r="M2" s="121"/>
      <c r="N2" s="131"/>
      <c r="O2" s="132"/>
      <c r="P2" s="131"/>
      <c r="Q2" s="132"/>
      <c r="R2" s="131"/>
      <c r="Y2" s="133"/>
      <c r="Z2" s="134"/>
      <c r="AA2" s="134" t="s">
        <v>60</v>
      </c>
      <c r="AB2" s="135">
        <v>150</v>
      </c>
      <c r="AC2" s="135">
        <v>120</v>
      </c>
      <c r="AD2" s="135">
        <v>100</v>
      </c>
      <c r="AE2" s="135">
        <v>80</v>
      </c>
      <c r="AF2" s="135">
        <v>70</v>
      </c>
      <c r="AG2" s="135">
        <v>60</v>
      </c>
      <c r="AH2" s="135">
        <v>55</v>
      </c>
      <c r="AI2" s="135">
        <v>50</v>
      </c>
      <c r="AJ2" s="135">
        <v>45</v>
      </c>
      <c r="AK2" s="135">
        <v>40</v>
      </c>
    </row>
    <row r="3" spans="1:37" x14ac:dyDescent="0.3">
      <c r="A3" s="62" t="s">
        <v>31</v>
      </c>
      <c r="B3" s="62"/>
      <c r="C3" s="62"/>
      <c r="D3" s="62"/>
      <c r="E3" s="62" t="s">
        <v>16</v>
      </c>
      <c r="F3" s="62"/>
      <c r="G3" s="62"/>
      <c r="H3" s="62" t="s">
        <v>32</v>
      </c>
      <c r="I3" s="62"/>
      <c r="J3" s="136"/>
      <c r="K3" s="62"/>
      <c r="L3" s="137"/>
      <c r="M3" s="137" t="s">
        <v>33</v>
      </c>
      <c r="N3" s="138"/>
      <c r="O3" s="139"/>
      <c r="P3" s="138"/>
      <c r="Q3" s="140" t="s">
        <v>61</v>
      </c>
      <c r="R3" s="135" t="s">
        <v>62</v>
      </c>
      <c r="S3" s="135" t="s">
        <v>144</v>
      </c>
      <c r="Y3" s="134">
        <f>IF(H4="OB","A",IF(H4="IX","W",H4))</f>
        <v>0</v>
      </c>
      <c r="Z3" s="134"/>
      <c r="AA3" s="134" t="s">
        <v>63</v>
      </c>
      <c r="AB3" s="135">
        <v>120</v>
      </c>
      <c r="AC3" s="135">
        <v>90</v>
      </c>
      <c r="AD3" s="135">
        <v>65</v>
      </c>
      <c r="AE3" s="135">
        <v>55</v>
      </c>
      <c r="AF3" s="135">
        <v>50</v>
      </c>
      <c r="AG3" s="135">
        <v>45</v>
      </c>
      <c r="AH3" s="135">
        <v>40</v>
      </c>
      <c r="AI3" s="135">
        <v>35</v>
      </c>
      <c r="AJ3" s="135">
        <v>25</v>
      </c>
      <c r="AK3" s="135">
        <v>20</v>
      </c>
    </row>
    <row r="4" spans="1:37" ht="15" thickBot="1" x14ac:dyDescent="0.35">
      <c r="A4" s="315">
        <f>[2]Altalanos!$A$10</f>
        <v>45776</v>
      </c>
      <c r="B4" s="315"/>
      <c r="C4" s="315"/>
      <c r="D4" s="141"/>
      <c r="E4" s="142" t="str">
        <f>[2]Altalanos!$C$10</f>
        <v>Nyíregyháza</v>
      </c>
      <c r="F4" s="142"/>
      <c r="G4" s="142"/>
      <c r="H4" s="143"/>
      <c r="I4" s="142"/>
      <c r="J4" s="144"/>
      <c r="K4" s="143"/>
      <c r="L4" s="247"/>
      <c r="M4" s="145" t="str">
        <f>[2]Altalanos!$E$12</f>
        <v>Guti János</v>
      </c>
      <c r="N4" s="146"/>
      <c r="O4" s="147"/>
      <c r="P4" s="146"/>
      <c r="Q4" s="148" t="s">
        <v>64</v>
      </c>
      <c r="R4" s="149" t="s">
        <v>65</v>
      </c>
      <c r="S4" s="149" t="s">
        <v>145</v>
      </c>
      <c r="Y4" s="134"/>
      <c r="Z4" s="134"/>
      <c r="AA4" s="134" t="s">
        <v>66</v>
      </c>
      <c r="AB4" s="135">
        <v>90</v>
      </c>
      <c r="AC4" s="135">
        <v>60</v>
      </c>
      <c r="AD4" s="135">
        <v>45</v>
      </c>
      <c r="AE4" s="135">
        <v>34</v>
      </c>
      <c r="AF4" s="135">
        <v>27</v>
      </c>
      <c r="AG4" s="135">
        <v>22</v>
      </c>
      <c r="AH4" s="135">
        <v>18</v>
      </c>
      <c r="AI4" s="135">
        <v>15</v>
      </c>
      <c r="AJ4" s="135">
        <v>12</v>
      </c>
      <c r="AK4" s="135">
        <v>9</v>
      </c>
    </row>
    <row r="5" spans="1:37" x14ac:dyDescent="0.3">
      <c r="A5" s="34"/>
      <c r="B5" s="34" t="s">
        <v>67</v>
      </c>
      <c r="C5" s="150" t="s">
        <v>68</v>
      </c>
      <c r="D5" s="34" t="s">
        <v>69</v>
      </c>
      <c r="E5" s="34" t="s">
        <v>70</v>
      </c>
      <c r="F5" s="34"/>
      <c r="G5" s="34" t="s">
        <v>36</v>
      </c>
      <c r="H5" s="34"/>
      <c r="I5" s="34" t="s">
        <v>37</v>
      </c>
      <c r="J5" s="34"/>
      <c r="K5" s="151" t="s">
        <v>71</v>
      </c>
      <c r="L5" s="151" t="s">
        <v>72</v>
      </c>
      <c r="M5" s="151" t="s">
        <v>73</v>
      </c>
      <c r="Q5" s="152" t="s">
        <v>74</v>
      </c>
      <c r="R5" s="153" t="s">
        <v>75</v>
      </c>
      <c r="S5" s="153" t="s">
        <v>146</v>
      </c>
      <c r="Y5" s="134">
        <f>IF(OR([2]Altalanos!$A$8="F1",[2]Altalanos!$A$8="F2",[2]Altalanos!$A$8="N1",[2]Altalanos!$A$8="N2"),1,2)</f>
        <v>2</v>
      </c>
      <c r="Z5" s="134"/>
      <c r="AA5" s="134" t="s">
        <v>76</v>
      </c>
      <c r="AB5" s="135">
        <v>60</v>
      </c>
      <c r="AC5" s="135">
        <v>40</v>
      </c>
      <c r="AD5" s="135">
        <v>30</v>
      </c>
      <c r="AE5" s="135">
        <v>20</v>
      </c>
      <c r="AF5" s="135">
        <v>18</v>
      </c>
      <c r="AG5" s="135">
        <v>15</v>
      </c>
      <c r="AH5" s="135">
        <v>12</v>
      </c>
      <c r="AI5" s="135">
        <v>10</v>
      </c>
      <c r="AJ5" s="135">
        <v>8</v>
      </c>
      <c r="AK5" s="135">
        <v>6</v>
      </c>
    </row>
    <row r="6" spans="1:37" x14ac:dyDescent="0.3">
      <c r="A6" s="154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Y6" s="134"/>
      <c r="Z6" s="134"/>
      <c r="AA6" s="134" t="s">
        <v>77</v>
      </c>
      <c r="AB6" s="135">
        <v>40</v>
      </c>
      <c r="AC6" s="135">
        <v>25</v>
      </c>
      <c r="AD6" s="135">
        <v>18</v>
      </c>
      <c r="AE6" s="135">
        <v>13</v>
      </c>
      <c r="AF6" s="135">
        <v>10</v>
      </c>
      <c r="AG6" s="135">
        <v>8</v>
      </c>
      <c r="AH6" s="135">
        <v>6</v>
      </c>
      <c r="AI6" s="135">
        <v>5</v>
      </c>
      <c r="AJ6" s="135">
        <v>4</v>
      </c>
      <c r="AK6" s="135">
        <v>3</v>
      </c>
    </row>
    <row r="7" spans="1:37" x14ac:dyDescent="0.3">
      <c r="A7" s="156" t="s">
        <v>60</v>
      </c>
      <c r="B7" s="157">
        <v>1</v>
      </c>
      <c r="C7" s="248" t="e">
        <f>IF($B7="","",VLOOKUP($B7,'[2]VII. kcs U18 fiú B'!$A$7:$O$11,5))</f>
        <v>#REF!</v>
      </c>
      <c r="D7" s="248" t="e">
        <f>IF($B7="","",VLOOKUP($B7,'[2]VII. kcs U18 fiú B'!$A$7:$O$11,15))</f>
        <v>#REF!</v>
      </c>
      <c r="E7" s="317" t="str">
        <f>UPPER(IF($B7="","",VLOOKUP($B7,'[2]VII. kcs U18 fiú B'!$A$7:$O$11,2)))</f>
        <v>KUN</v>
      </c>
      <c r="F7" s="317"/>
      <c r="G7" s="317" t="str">
        <f>IF($B7="","",VLOOKUP($B7,'[2]VII. kcs U18 fiú B'!$A$7:$O$11,3))</f>
        <v>Gábor</v>
      </c>
      <c r="H7" s="317"/>
      <c r="I7" t="s">
        <v>143</v>
      </c>
      <c r="J7" s="154"/>
      <c r="K7" s="161" t="s">
        <v>322</v>
      </c>
      <c r="L7" s="162" t="e">
        <f>IF(K7="","",CONCATENATE(VLOOKUP($Y$3,$AB$1:$AK$1,K7)," pont"))</f>
        <v>#N/A</v>
      </c>
      <c r="M7" s="163"/>
      <c r="Y7" s="134"/>
      <c r="Z7" s="134"/>
      <c r="AA7" s="134" t="s">
        <v>78</v>
      </c>
      <c r="AB7" s="135">
        <v>25</v>
      </c>
      <c r="AC7" s="135">
        <v>15</v>
      </c>
      <c r="AD7" s="135">
        <v>13</v>
      </c>
      <c r="AE7" s="135">
        <v>8</v>
      </c>
      <c r="AF7" s="135">
        <v>6</v>
      </c>
      <c r="AG7" s="135">
        <v>4</v>
      </c>
      <c r="AH7" s="135">
        <v>3</v>
      </c>
      <c r="AI7" s="135">
        <v>2</v>
      </c>
      <c r="AJ7" s="135">
        <v>1</v>
      </c>
      <c r="AK7" s="135">
        <v>0</v>
      </c>
    </row>
    <row r="8" spans="1:37" x14ac:dyDescent="0.3">
      <c r="A8" s="156"/>
      <c r="B8" s="164"/>
      <c r="C8" s="249"/>
      <c r="D8" s="249"/>
      <c r="E8" s="249"/>
      <c r="F8" s="249"/>
      <c r="G8" s="249"/>
      <c r="H8" s="249"/>
      <c r="I8" s="249"/>
      <c r="J8" s="154"/>
      <c r="K8" s="156"/>
      <c r="L8" s="156"/>
      <c r="M8" s="166"/>
      <c r="Y8" s="134"/>
      <c r="Z8" s="134"/>
      <c r="AA8" s="134" t="s">
        <v>79</v>
      </c>
      <c r="AB8" s="135">
        <v>15</v>
      </c>
      <c r="AC8" s="135">
        <v>10</v>
      </c>
      <c r="AD8" s="135">
        <v>7</v>
      </c>
      <c r="AE8" s="135">
        <v>5</v>
      </c>
      <c r="AF8" s="135">
        <v>4</v>
      </c>
      <c r="AG8" s="135">
        <v>3</v>
      </c>
      <c r="AH8" s="135">
        <v>2</v>
      </c>
      <c r="AI8" s="135">
        <v>1</v>
      </c>
      <c r="AJ8" s="135">
        <v>0</v>
      </c>
      <c r="AK8" s="135">
        <v>0</v>
      </c>
    </row>
    <row r="9" spans="1:37" x14ac:dyDescent="0.3">
      <c r="A9" s="156" t="s">
        <v>80</v>
      </c>
      <c r="B9" s="157">
        <v>2</v>
      </c>
      <c r="C9" s="248" t="e">
        <f>IF($B9="","",VLOOKUP($B9,'[2]VII. kcs U18 fiú B'!$A$7:$O$11,5))</f>
        <v>#REF!</v>
      </c>
      <c r="D9" s="248" t="e">
        <f>IF($B9="","",VLOOKUP($B9,'[2]VII. kcs U18 fiú B'!$A$7:$O$11,15))</f>
        <v>#REF!</v>
      </c>
      <c r="E9" s="317" t="str">
        <f>UPPER(IF($B9="","",VLOOKUP($B9,'[2]VII. kcs U18 fiú B'!$A$7:$O$11,2)))</f>
        <v>BAKOS</v>
      </c>
      <c r="F9" s="317"/>
      <c r="G9" s="317" t="str">
        <f>IF($B9="","",VLOOKUP($B9,'[2]VII. kcs U18 fiú B'!$A$7:$O$11,3))</f>
        <v>Benedek</v>
      </c>
      <c r="H9" s="317"/>
      <c r="I9" t="s">
        <v>161</v>
      </c>
      <c r="J9" s="154"/>
      <c r="K9" s="161" t="s">
        <v>321</v>
      </c>
      <c r="L9" s="162" t="e">
        <f>IF(K9="","",CONCATENATE(VLOOKUP($Y$3,$AB$1:$AK$1,K9)," pont"))</f>
        <v>#N/A</v>
      </c>
      <c r="M9" s="163"/>
      <c r="Y9" s="134"/>
      <c r="Z9" s="134"/>
      <c r="AA9" s="134" t="s">
        <v>81</v>
      </c>
      <c r="AB9" s="135">
        <v>10</v>
      </c>
      <c r="AC9" s="135">
        <v>6</v>
      </c>
      <c r="AD9" s="135">
        <v>4</v>
      </c>
      <c r="AE9" s="135">
        <v>2</v>
      </c>
      <c r="AF9" s="135">
        <v>1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</row>
    <row r="10" spans="1:37" x14ac:dyDescent="0.3">
      <c r="A10" s="156"/>
      <c r="B10" s="164"/>
      <c r="C10" s="249"/>
      <c r="D10" s="249"/>
      <c r="E10" s="249"/>
      <c r="F10" s="249"/>
      <c r="G10" s="249"/>
      <c r="H10" s="249"/>
      <c r="I10" s="249"/>
      <c r="J10" s="154"/>
      <c r="K10" s="156"/>
      <c r="L10" s="156"/>
      <c r="M10" s="166"/>
      <c r="Y10" s="134"/>
      <c r="Z10" s="134"/>
      <c r="AA10" s="134" t="s">
        <v>82</v>
      </c>
      <c r="AB10" s="135">
        <v>6</v>
      </c>
      <c r="AC10" s="135">
        <v>3</v>
      </c>
      <c r="AD10" s="135">
        <v>2</v>
      </c>
      <c r="AE10" s="135">
        <v>1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</row>
    <row r="11" spans="1:37" x14ac:dyDescent="0.3">
      <c r="A11" s="156" t="s">
        <v>83</v>
      </c>
      <c r="B11" s="157">
        <v>3</v>
      </c>
      <c r="C11" s="248" t="e">
        <f>IF($B11="","",VLOOKUP($B11,'[2]VII. kcs U18 fiú B'!$A$7:$O$11,5))</f>
        <v>#REF!</v>
      </c>
      <c r="D11" s="248" t="e">
        <f>IF($B11="","",VLOOKUP($B11,'[2]VII. kcs U18 fiú B'!$A$7:$O$11,15))</f>
        <v>#REF!</v>
      </c>
      <c r="E11" s="317" t="str">
        <f>UPPER(IF($B11="","",VLOOKUP($B11,'[2]VII. kcs U18 fiú B'!$A$7:$O$11,2)))</f>
        <v>BORKÓ</v>
      </c>
      <c r="F11" s="317"/>
      <c r="G11" s="317" t="str">
        <f>IF($B11="","",VLOOKUP($B11,'[2]VII. kcs U18 fiú B'!$A$7:$O$11,3))</f>
        <v>Erik</v>
      </c>
      <c r="H11" s="317"/>
      <c r="I11" t="s">
        <v>164</v>
      </c>
      <c r="J11" s="154"/>
      <c r="K11" s="161" t="s">
        <v>316</v>
      </c>
      <c r="L11" s="162" t="e">
        <f>IF(K11="","",CONCATENATE(VLOOKUP($Y$3,$AB$1:$AK$1,K11)," pont"))</f>
        <v>#N/A</v>
      </c>
      <c r="M11" s="163"/>
      <c r="Y11" s="134"/>
      <c r="Z11" s="134"/>
      <c r="AA11" s="134" t="s">
        <v>84</v>
      </c>
      <c r="AB11" s="135">
        <v>3</v>
      </c>
      <c r="AC11" s="135">
        <v>2</v>
      </c>
      <c r="AD11" s="135">
        <v>1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</row>
    <row r="12" spans="1:37" x14ac:dyDescent="0.3">
      <c r="A12" s="156"/>
      <c r="B12" s="164"/>
      <c r="C12" s="249"/>
      <c r="D12" s="249"/>
      <c r="E12" s="249"/>
      <c r="F12" s="249"/>
      <c r="G12" s="249"/>
      <c r="H12" s="249"/>
      <c r="I12" s="249"/>
      <c r="J12" s="154"/>
      <c r="K12" s="155"/>
      <c r="L12" s="155"/>
      <c r="M12" s="166"/>
      <c r="Y12" s="134"/>
      <c r="Z12" s="134"/>
      <c r="AA12" s="134" t="s">
        <v>85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spans="1:37" x14ac:dyDescent="0.3">
      <c r="A13" s="156" t="s">
        <v>147</v>
      </c>
      <c r="B13" s="157">
        <v>4</v>
      </c>
      <c r="C13" s="248" t="e">
        <f>IF($B13="","",VLOOKUP($B13,'[2]VII. kcs U18 fiú B'!$A$7:$O$11,5))</f>
        <v>#REF!</v>
      </c>
      <c r="D13" s="248" t="e">
        <f>IF($B13="","",VLOOKUP($B13,'[2]VII. kcs U18 fiú B'!$A$7:$O$11,15))</f>
        <v>#REF!</v>
      </c>
      <c r="E13" s="317" t="str">
        <f>UPPER(IF($B13="","",VLOOKUP($B13,'[2]VII. kcs U18 fiú B'!$A$7:$O$11,2)))</f>
        <v>MERCZ-PERÉNYI</v>
      </c>
      <c r="F13" s="317"/>
      <c r="G13" s="317" t="str">
        <f>IF($B13="","",VLOOKUP($B13,'[2]VII. kcs U18 fiú B'!$A$7:$O$11,3))</f>
        <v>Bence</v>
      </c>
      <c r="H13" s="317"/>
      <c r="I13" t="s">
        <v>52</v>
      </c>
      <c r="J13" s="154"/>
      <c r="K13" s="161" t="s">
        <v>317</v>
      </c>
      <c r="L13" s="162" t="e">
        <f>IF(K13="","",CONCATENATE(VLOOKUP($Y$3,$AB$1:$AK$1,K13)," pont"))</f>
        <v>#N/A</v>
      </c>
      <c r="M13" s="163"/>
      <c r="Y13" s="134"/>
      <c r="Z13" s="134"/>
      <c r="AA13" s="134" t="s">
        <v>86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spans="1:37" x14ac:dyDescent="0.3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7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1:37" x14ac:dyDescent="0.3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Y16" s="134"/>
      <c r="Z16" s="134"/>
      <c r="AA16" s="134" t="s">
        <v>60</v>
      </c>
      <c r="AB16" s="134">
        <v>300</v>
      </c>
      <c r="AC16" s="134">
        <v>250</v>
      </c>
      <c r="AD16" s="134">
        <v>220</v>
      </c>
      <c r="AE16" s="134">
        <v>180</v>
      </c>
      <c r="AF16" s="134">
        <v>160</v>
      </c>
      <c r="AG16" s="134">
        <v>150</v>
      </c>
      <c r="AH16" s="134">
        <v>140</v>
      </c>
      <c r="AI16" s="134">
        <v>130</v>
      </c>
      <c r="AJ16" s="134">
        <v>120</v>
      </c>
      <c r="AK16" s="134">
        <v>110</v>
      </c>
    </row>
    <row r="17" spans="1:37" x14ac:dyDescent="0.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Y17" s="134"/>
      <c r="Z17" s="134"/>
      <c r="AA17" s="134" t="s">
        <v>63</v>
      </c>
      <c r="AB17" s="134">
        <v>250</v>
      </c>
      <c r="AC17" s="134">
        <v>200</v>
      </c>
      <c r="AD17" s="134">
        <v>160</v>
      </c>
      <c r="AE17" s="134">
        <v>140</v>
      </c>
      <c r="AF17" s="134">
        <v>120</v>
      </c>
      <c r="AG17" s="134">
        <v>110</v>
      </c>
      <c r="AH17" s="134">
        <v>100</v>
      </c>
      <c r="AI17" s="134">
        <v>90</v>
      </c>
      <c r="AJ17" s="134">
        <v>80</v>
      </c>
      <c r="AK17" s="134">
        <v>70</v>
      </c>
    </row>
    <row r="18" spans="1:37" ht="18.75" customHeight="1" x14ac:dyDescent="0.3">
      <c r="A18" s="154"/>
      <c r="B18" s="316"/>
      <c r="C18" s="316"/>
      <c r="D18" s="313" t="str">
        <f>E7</f>
        <v>KUN</v>
      </c>
      <c r="E18" s="313"/>
      <c r="F18" s="313" t="str">
        <f>E9</f>
        <v>BAKOS</v>
      </c>
      <c r="G18" s="313"/>
      <c r="H18" s="313" t="str">
        <f>E11</f>
        <v>BORKÓ</v>
      </c>
      <c r="I18" s="313"/>
      <c r="J18" s="313" t="str">
        <f>E13</f>
        <v>MERCZ-PERÉNYI</v>
      </c>
      <c r="K18" s="313"/>
      <c r="L18" s="154"/>
      <c r="M18" s="154"/>
      <c r="Y18" s="134"/>
      <c r="Z18" s="134"/>
      <c r="AA18" s="134" t="s">
        <v>66</v>
      </c>
      <c r="AB18" s="134">
        <v>200</v>
      </c>
      <c r="AC18" s="134">
        <v>150</v>
      </c>
      <c r="AD18" s="134">
        <v>130</v>
      </c>
      <c r="AE18" s="134">
        <v>110</v>
      </c>
      <c r="AF18" s="134">
        <v>95</v>
      </c>
      <c r="AG18" s="134">
        <v>80</v>
      </c>
      <c r="AH18" s="134">
        <v>70</v>
      </c>
      <c r="AI18" s="134">
        <v>60</v>
      </c>
      <c r="AJ18" s="134">
        <v>55</v>
      </c>
      <c r="AK18" s="134">
        <v>50</v>
      </c>
    </row>
    <row r="19" spans="1:37" ht="18.75" customHeight="1" x14ac:dyDescent="0.3">
      <c r="A19" s="168" t="s">
        <v>60</v>
      </c>
      <c r="B19" s="309" t="str">
        <f>E7</f>
        <v>KUN</v>
      </c>
      <c r="C19" s="309"/>
      <c r="D19" s="310"/>
      <c r="E19" s="310"/>
      <c r="F19" s="311" t="s">
        <v>311</v>
      </c>
      <c r="G19" s="311"/>
      <c r="H19" s="311" t="s">
        <v>311</v>
      </c>
      <c r="I19" s="311"/>
      <c r="J19" s="313" t="s">
        <v>311</v>
      </c>
      <c r="K19" s="313"/>
      <c r="L19" s="154"/>
      <c r="M19" s="154"/>
      <c r="Y19" s="134"/>
      <c r="Z19" s="134"/>
      <c r="AA19" s="134" t="s">
        <v>76</v>
      </c>
      <c r="AB19" s="134">
        <v>150</v>
      </c>
      <c r="AC19" s="134">
        <v>120</v>
      </c>
      <c r="AD19" s="134">
        <v>100</v>
      </c>
      <c r="AE19" s="134">
        <v>80</v>
      </c>
      <c r="AF19" s="134">
        <v>70</v>
      </c>
      <c r="AG19" s="134">
        <v>60</v>
      </c>
      <c r="AH19" s="134">
        <v>55</v>
      </c>
      <c r="AI19" s="134">
        <v>50</v>
      </c>
      <c r="AJ19" s="134">
        <v>45</v>
      </c>
      <c r="AK19" s="134">
        <v>40</v>
      </c>
    </row>
    <row r="20" spans="1:37" ht="18.75" customHeight="1" x14ac:dyDescent="0.3">
      <c r="A20" s="168" t="s">
        <v>80</v>
      </c>
      <c r="B20" s="309" t="str">
        <f>E9</f>
        <v>BAKOS</v>
      </c>
      <c r="C20" s="309"/>
      <c r="D20" s="311"/>
      <c r="E20" s="311"/>
      <c r="F20" s="310"/>
      <c r="G20" s="310"/>
      <c r="H20" s="311" t="s">
        <v>312</v>
      </c>
      <c r="I20" s="311"/>
      <c r="J20" s="311" t="s">
        <v>312</v>
      </c>
      <c r="K20" s="311"/>
      <c r="L20" s="154"/>
      <c r="M20" s="154"/>
      <c r="Y20" s="134"/>
      <c r="Z20" s="134"/>
      <c r="AA20" s="134" t="s">
        <v>77</v>
      </c>
      <c r="AB20" s="134">
        <v>120</v>
      </c>
      <c r="AC20" s="134">
        <v>90</v>
      </c>
      <c r="AD20" s="134">
        <v>65</v>
      </c>
      <c r="AE20" s="134">
        <v>55</v>
      </c>
      <c r="AF20" s="134">
        <v>50</v>
      </c>
      <c r="AG20" s="134">
        <v>45</v>
      </c>
      <c r="AH20" s="134">
        <v>40</v>
      </c>
      <c r="AI20" s="134">
        <v>35</v>
      </c>
      <c r="AJ20" s="134">
        <v>25</v>
      </c>
      <c r="AK20" s="134">
        <v>20</v>
      </c>
    </row>
    <row r="21" spans="1:37" ht="18.75" customHeight="1" x14ac:dyDescent="0.3">
      <c r="A21" s="168" t="s">
        <v>83</v>
      </c>
      <c r="B21" s="309" t="str">
        <f>E11</f>
        <v>BORKÓ</v>
      </c>
      <c r="C21" s="309"/>
      <c r="D21" s="311"/>
      <c r="E21" s="311"/>
      <c r="F21" s="311"/>
      <c r="G21" s="311"/>
      <c r="H21" s="310"/>
      <c r="I21" s="310"/>
      <c r="J21" s="311" t="s">
        <v>308</v>
      </c>
      <c r="K21" s="311"/>
      <c r="L21" s="154"/>
      <c r="M21" s="154"/>
      <c r="Y21" s="134"/>
      <c r="Z21" s="134"/>
      <c r="AA21" s="134" t="s">
        <v>78</v>
      </c>
      <c r="AB21" s="134">
        <v>90</v>
      </c>
      <c r="AC21" s="134">
        <v>60</v>
      </c>
      <c r="AD21" s="134">
        <v>45</v>
      </c>
      <c r="AE21" s="134">
        <v>34</v>
      </c>
      <c r="AF21" s="134">
        <v>27</v>
      </c>
      <c r="AG21" s="134">
        <v>22</v>
      </c>
      <c r="AH21" s="134">
        <v>18</v>
      </c>
      <c r="AI21" s="134">
        <v>15</v>
      </c>
      <c r="AJ21" s="134">
        <v>12</v>
      </c>
      <c r="AK21" s="134">
        <v>9</v>
      </c>
    </row>
    <row r="22" spans="1:37" ht="18.75" customHeight="1" x14ac:dyDescent="0.3">
      <c r="A22" s="168" t="s">
        <v>147</v>
      </c>
      <c r="B22" s="309" t="str">
        <f>E13</f>
        <v>MERCZ-PERÉNYI</v>
      </c>
      <c r="C22" s="309"/>
      <c r="D22" s="311"/>
      <c r="E22" s="311"/>
      <c r="F22" s="311"/>
      <c r="G22" s="311"/>
      <c r="H22" s="313"/>
      <c r="I22" s="313"/>
      <c r="J22" s="310"/>
      <c r="K22" s="310"/>
      <c r="L22" s="154"/>
      <c r="M22" s="154"/>
      <c r="Y22" s="134"/>
      <c r="Z22" s="134"/>
      <c r="AA22" s="134" t="s">
        <v>79</v>
      </c>
      <c r="AB22" s="134">
        <v>60</v>
      </c>
      <c r="AC22" s="134">
        <v>40</v>
      </c>
      <c r="AD22" s="134">
        <v>30</v>
      </c>
      <c r="AE22" s="134">
        <v>20</v>
      </c>
      <c r="AF22" s="134">
        <v>18</v>
      </c>
      <c r="AG22" s="134">
        <v>15</v>
      </c>
      <c r="AH22" s="134">
        <v>12</v>
      </c>
      <c r="AI22" s="134">
        <v>10</v>
      </c>
      <c r="AJ22" s="134">
        <v>8</v>
      </c>
      <c r="AK22" s="134">
        <v>6</v>
      </c>
    </row>
    <row r="23" spans="1:37" x14ac:dyDescent="0.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Y23" s="134"/>
      <c r="Z23" s="134"/>
      <c r="AA23" s="134" t="s">
        <v>81</v>
      </c>
      <c r="AB23" s="134">
        <v>40</v>
      </c>
      <c r="AC23" s="134">
        <v>25</v>
      </c>
      <c r="AD23" s="134">
        <v>18</v>
      </c>
      <c r="AE23" s="134">
        <v>13</v>
      </c>
      <c r="AF23" s="134">
        <v>8</v>
      </c>
      <c r="AG23" s="134">
        <v>7</v>
      </c>
      <c r="AH23" s="134">
        <v>6</v>
      </c>
      <c r="AI23" s="134">
        <v>5</v>
      </c>
      <c r="AJ23" s="134">
        <v>4</v>
      </c>
      <c r="AK23" s="134">
        <v>3</v>
      </c>
    </row>
    <row r="24" spans="1:37" x14ac:dyDescent="0.3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Y24" s="134"/>
      <c r="Z24" s="134"/>
      <c r="AA24" s="134" t="s">
        <v>82</v>
      </c>
      <c r="AB24" s="134">
        <v>25</v>
      </c>
      <c r="AC24" s="134">
        <v>15</v>
      </c>
      <c r="AD24" s="134">
        <v>13</v>
      </c>
      <c r="AE24" s="134">
        <v>7</v>
      </c>
      <c r="AF24" s="134">
        <v>6</v>
      </c>
      <c r="AG24" s="134">
        <v>5</v>
      </c>
      <c r="AH24" s="134">
        <v>4</v>
      </c>
      <c r="AI24" s="134">
        <v>3</v>
      </c>
      <c r="AJ24" s="134">
        <v>2</v>
      </c>
      <c r="AK24" s="134">
        <v>1</v>
      </c>
    </row>
    <row r="25" spans="1:37" x14ac:dyDescent="0.3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Y25" s="134"/>
      <c r="Z25" s="134"/>
      <c r="AA25" s="134" t="s">
        <v>84</v>
      </c>
      <c r="AB25" s="134">
        <v>15</v>
      </c>
      <c r="AC25" s="134">
        <v>10</v>
      </c>
      <c r="AD25" s="134">
        <v>8</v>
      </c>
      <c r="AE25" s="134">
        <v>4</v>
      </c>
      <c r="AF25" s="134">
        <v>3</v>
      </c>
      <c r="AG25" s="134">
        <v>2</v>
      </c>
      <c r="AH25" s="134">
        <v>1</v>
      </c>
      <c r="AI25" s="134">
        <v>0</v>
      </c>
      <c r="AJ25" s="134">
        <v>0</v>
      </c>
      <c r="AK25" s="134">
        <v>0</v>
      </c>
    </row>
    <row r="26" spans="1:37" x14ac:dyDescent="0.3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Y26" s="134"/>
      <c r="Z26" s="134"/>
      <c r="AA26" s="134" t="s">
        <v>85</v>
      </c>
      <c r="AB26" s="134">
        <v>10</v>
      </c>
      <c r="AC26" s="134">
        <v>6</v>
      </c>
      <c r="AD26" s="134">
        <v>4</v>
      </c>
      <c r="AE26" s="134">
        <v>2</v>
      </c>
      <c r="AF26" s="134">
        <v>1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</row>
    <row r="27" spans="1:37" x14ac:dyDescent="0.3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Y27" s="134"/>
      <c r="Z27" s="134"/>
      <c r="AA27" s="134" t="s">
        <v>86</v>
      </c>
      <c r="AB27" s="134">
        <v>3</v>
      </c>
      <c r="AC27" s="134">
        <v>2</v>
      </c>
      <c r="AD27" s="134">
        <v>1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</row>
    <row r="28" spans="1:37" x14ac:dyDescent="0.3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37" x14ac:dyDescent="0.3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37" x14ac:dyDescent="0.3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37" x14ac:dyDescent="0.3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37" x14ac:dyDescent="0.3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69"/>
      <c r="M32" s="154"/>
    </row>
    <row r="33" spans="1:18" x14ac:dyDescent="0.3">
      <c r="A33" s="170" t="s">
        <v>69</v>
      </c>
      <c r="B33" s="171"/>
      <c r="C33" s="172"/>
      <c r="D33" s="173" t="s">
        <v>87</v>
      </c>
      <c r="E33" s="174" t="s">
        <v>88</v>
      </c>
      <c r="F33" s="175"/>
      <c r="G33" s="173" t="s">
        <v>87</v>
      </c>
      <c r="H33" s="174" t="s">
        <v>89</v>
      </c>
      <c r="I33" s="176"/>
      <c r="J33" s="174" t="s">
        <v>90</v>
      </c>
      <c r="K33" s="177" t="s">
        <v>91</v>
      </c>
      <c r="L33" s="34"/>
      <c r="M33" s="175"/>
      <c r="P33" s="180"/>
      <c r="Q33" s="180"/>
      <c r="R33" s="181"/>
    </row>
    <row r="34" spans="1:18" x14ac:dyDescent="0.3">
      <c r="A34" s="182" t="s">
        <v>92</v>
      </c>
      <c r="B34" s="183"/>
      <c r="C34" s="184"/>
      <c r="D34" s="185"/>
      <c r="E34" s="312"/>
      <c r="F34" s="312"/>
      <c r="G34" s="186" t="s">
        <v>93</v>
      </c>
      <c r="H34" s="183"/>
      <c r="I34" s="187"/>
      <c r="J34" s="188"/>
      <c r="K34" s="189" t="s">
        <v>94</v>
      </c>
      <c r="L34" s="190"/>
      <c r="M34" s="209"/>
      <c r="P34" s="192"/>
      <c r="Q34" s="192"/>
      <c r="R34" s="193"/>
    </row>
    <row r="35" spans="1:18" x14ac:dyDescent="0.3">
      <c r="A35" s="194" t="s">
        <v>95</v>
      </c>
      <c r="B35" s="195"/>
      <c r="C35" s="196"/>
      <c r="D35" s="197"/>
      <c r="E35" s="308"/>
      <c r="F35" s="308"/>
      <c r="G35" s="198" t="s">
        <v>96</v>
      </c>
      <c r="H35" s="199"/>
      <c r="I35" s="200"/>
      <c r="J35" s="201"/>
      <c r="K35" s="202"/>
      <c r="L35" s="169"/>
      <c r="M35" s="203"/>
      <c r="P35" s="193"/>
      <c r="Q35" s="204"/>
      <c r="R35" s="193"/>
    </row>
    <row r="36" spans="1:18" x14ac:dyDescent="0.3">
      <c r="A36" s="205"/>
      <c r="B36" s="206"/>
      <c r="C36" s="207"/>
      <c r="D36" s="197"/>
      <c r="E36" s="208"/>
      <c r="F36" s="154"/>
      <c r="G36" s="198" t="s">
        <v>97</v>
      </c>
      <c r="H36" s="199"/>
      <c r="I36" s="200"/>
      <c r="J36" s="201"/>
      <c r="K36" s="189" t="s">
        <v>98</v>
      </c>
      <c r="L36" s="190"/>
      <c r="M36" s="209"/>
      <c r="P36" s="192"/>
      <c r="Q36" s="192"/>
      <c r="R36" s="193"/>
    </row>
    <row r="37" spans="1:18" x14ac:dyDescent="0.3">
      <c r="A37" s="210"/>
      <c r="B37" s="211"/>
      <c r="C37" s="212"/>
      <c r="D37" s="197"/>
      <c r="E37" s="208"/>
      <c r="F37" s="154"/>
      <c r="G37" s="198" t="s">
        <v>99</v>
      </c>
      <c r="H37" s="199"/>
      <c r="I37" s="200"/>
      <c r="J37" s="201"/>
      <c r="K37" s="213"/>
      <c r="L37" s="154"/>
      <c r="M37" s="191"/>
      <c r="P37" s="193"/>
      <c r="Q37" s="204"/>
      <c r="R37" s="193"/>
    </row>
    <row r="38" spans="1:18" x14ac:dyDescent="0.3">
      <c r="A38" s="214"/>
      <c r="B38" s="215"/>
      <c r="C38" s="216"/>
      <c r="D38" s="197"/>
      <c r="E38" s="208"/>
      <c r="F38" s="154"/>
      <c r="G38" s="198" t="s">
        <v>100</v>
      </c>
      <c r="H38" s="199"/>
      <c r="I38" s="200"/>
      <c r="J38" s="201"/>
      <c r="K38" s="194"/>
      <c r="L38" s="169"/>
      <c r="M38" s="203"/>
      <c r="P38" s="193"/>
      <c r="Q38" s="204"/>
      <c r="R38" s="193"/>
    </row>
    <row r="39" spans="1:18" x14ac:dyDescent="0.3">
      <c r="A39" s="217"/>
      <c r="B39" s="18"/>
      <c r="C39" s="212"/>
      <c r="D39" s="197"/>
      <c r="E39" s="208"/>
      <c r="F39" s="154"/>
      <c r="G39" s="198" t="s">
        <v>101</v>
      </c>
      <c r="H39" s="199"/>
      <c r="I39" s="200"/>
      <c r="J39" s="201"/>
      <c r="K39" s="189" t="s">
        <v>30</v>
      </c>
      <c r="L39" s="190"/>
      <c r="M39" s="209"/>
      <c r="P39" s="192"/>
      <c r="Q39" s="192"/>
      <c r="R39" s="193"/>
    </row>
    <row r="40" spans="1:18" x14ac:dyDescent="0.3">
      <c r="A40" s="217"/>
      <c r="B40" s="18"/>
      <c r="C40" s="218"/>
      <c r="D40" s="197"/>
      <c r="E40" s="208"/>
      <c r="F40" s="154"/>
      <c r="G40" s="198" t="s">
        <v>102</v>
      </c>
      <c r="H40" s="199"/>
      <c r="I40" s="200"/>
      <c r="J40" s="201"/>
      <c r="K40" s="213"/>
      <c r="L40" s="154"/>
      <c r="M40" s="191"/>
      <c r="P40" s="193"/>
      <c r="Q40" s="204"/>
      <c r="R40" s="193"/>
    </row>
    <row r="41" spans="1:18" x14ac:dyDescent="0.3">
      <c r="A41" s="219"/>
      <c r="B41" s="220"/>
      <c r="C41" s="221"/>
      <c r="D41" s="222"/>
      <c r="E41" s="223"/>
      <c r="F41" s="169"/>
      <c r="G41" s="224" t="s">
        <v>103</v>
      </c>
      <c r="H41" s="195"/>
      <c r="I41" s="225"/>
      <c r="J41" s="226"/>
      <c r="K41" s="194" t="str">
        <f>M4</f>
        <v>Guti János</v>
      </c>
      <c r="L41" s="169"/>
      <c r="M41" s="203"/>
      <c r="P41" s="193"/>
      <c r="Q41" s="204"/>
      <c r="R41" s="227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28" priority="18" stopIfTrue="1" operator="equal">
      <formula>"Bye"</formula>
    </cfRule>
  </conditionalFormatting>
  <conditionalFormatting sqref="I7">
    <cfRule type="expression" dxfId="27" priority="13" stopIfTrue="1">
      <formula>$Q7&gt;=1</formula>
    </cfRule>
  </conditionalFormatting>
  <conditionalFormatting sqref="I9">
    <cfRule type="expression" dxfId="26" priority="9" stopIfTrue="1">
      <formula>$Q9&gt;=1</formula>
    </cfRule>
  </conditionalFormatting>
  <conditionalFormatting sqref="I11">
    <cfRule type="expression" dxfId="25" priority="5" stopIfTrue="1">
      <formula>$Q11&gt;=1</formula>
    </cfRule>
  </conditionalFormatting>
  <conditionalFormatting sqref="I13">
    <cfRule type="expression" dxfId="24" priority="1" stopIfTrue="1">
      <formula>$Q13&gt;=1</formula>
    </cfRule>
  </conditionalFormatting>
  <conditionalFormatting sqref="R41">
    <cfRule type="expression" dxfId="23" priority="17" stopIfTrue="1">
      <formula>$O$1="CU"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Q134"/>
  <sheetViews>
    <sheetView workbookViewId="0">
      <selection activeCell="C2" sqref="C2"/>
    </sheetView>
  </sheetViews>
  <sheetFormatPr defaultRowHeight="14.4" x14ac:dyDescent="0.3"/>
  <cols>
    <col min="1" max="1" width="3.88671875" customWidth="1"/>
    <col min="2" max="2" width="14.33203125" customWidth="1"/>
    <col min="3" max="3" width="12" customWidth="1"/>
    <col min="4" max="4" width="11.109375" style="114" customWidth="1"/>
    <col min="5" max="5" width="9.33203125" style="115" customWidth="1"/>
    <col min="6" max="6" width="6.109375" style="116" hidden="1" customWidth="1"/>
    <col min="7" max="7" width="33.88671875" style="116" customWidth="1"/>
    <col min="8" max="8" width="7.6640625" style="114" customWidth="1"/>
    <col min="9" max="13" width="7.4414062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14.33203125" customWidth="1"/>
    <col min="259" max="259" width="12" customWidth="1"/>
    <col min="260" max="260" width="11.109375" customWidth="1"/>
    <col min="261" max="261" width="9.33203125" customWidth="1"/>
    <col min="262" max="262" width="0" hidden="1" customWidth="1"/>
    <col min="263" max="263" width="33.8867187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14.33203125" customWidth="1"/>
    <col min="515" max="515" width="12" customWidth="1"/>
    <col min="516" max="516" width="11.109375" customWidth="1"/>
    <col min="517" max="517" width="9.33203125" customWidth="1"/>
    <col min="518" max="518" width="0" hidden="1" customWidth="1"/>
    <col min="519" max="519" width="33.8867187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14.33203125" customWidth="1"/>
    <col min="771" max="771" width="12" customWidth="1"/>
    <col min="772" max="772" width="11.109375" customWidth="1"/>
    <col min="773" max="773" width="9.33203125" customWidth="1"/>
    <col min="774" max="774" width="0" hidden="1" customWidth="1"/>
    <col min="775" max="775" width="33.8867187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14.33203125" customWidth="1"/>
    <col min="1027" max="1027" width="12" customWidth="1"/>
    <col min="1028" max="1028" width="11.109375" customWidth="1"/>
    <col min="1029" max="1029" width="9.33203125" customWidth="1"/>
    <col min="1030" max="1030" width="0" hidden="1" customWidth="1"/>
    <col min="1031" max="1031" width="33.8867187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14.33203125" customWidth="1"/>
    <col min="1283" max="1283" width="12" customWidth="1"/>
    <col min="1284" max="1284" width="11.109375" customWidth="1"/>
    <col min="1285" max="1285" width="9.33203125" customWidth="1"/>
    <col min="1286" max="1286" width="0" hidden="1" customWidth="1"/>
    <col min="1287" max="1287" width="33.8867187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14.33203125" customWidth="1"/>
    <col min="1539" max="1539" width="12" customWidth="1"/>
    <col min="1540" max="1540" width="11.109375" customWidth="1"/>
    <col min="1541" max="1541" width="9.33203125" customWidth="1"/>
    <col min="1542" max="1542" width="0" hidden="1" customWidth="1"/>
    <col min="1543" max="1543" width="33.8867187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14.33203125" customWidth="1"/>
    <col min="1795" max="1795" width="12" customWidth="1"/>
    <col min="1796" max="1796" width="11.109375" customWidth="1"/>
    <col min="1797" max="1797" width="9.33203125" customWidth="1"/>
    <col min="1798" max="1798" width="0" hidden="1" customWidth="1"/>
    <col min="1799" max="1799" width="33.8867187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14.33203125" customWidth="1"/>
    <col min="2051" max="2051" width="12" customWidth="1"/>
    <col min="2052" max="2052" width="11.109375" customWidth="1"/>
    <col min="2053" max="2053" width="9.33203125" customWidth="1"/>
    <col min="2054" max="2054" width="0" hidden="1" customWidth="1"/>
    <col min="2055" max="2055" width="33.8867187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14.33203125" customWidth="1"/>
    <col min="2307" max="2307" width="12" customWidth="1"/>
    <col min="2308" max="2308" width="11.109375" customWidth="1"/>
    <col min="2309" max="2309" width="9.33203125" customWidth="1"/>
    <col min="2310" max="2310" width="0" hidden="1" customWidth="1"/>
    <col min="2311" max="2311" width="33.8867187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14.33203125" customWidth="1"/>
    <col min="2563" max="2563" width="12" customWidth="1"/>
    <col min="2564" max="2564" width="11.109375" customWidth="1"/>
    <col min="2565" max="2565" width="9.33203125" customWidth="1"/>
    <col min="2566" max="2566" width="0" hidden="1" customWidth="1"/>
    <col min="2567" max="2567" width="33.8867187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14.33203125" customWidth="1"/>
    <col min="2819" max="2819" width="12" customWidth="1"/>
    <col min="2820" max="2820" width="11.109375" customWidth="1"/>
    <col min="2821" max="2821" width="9.33203125" customWidth="1"/>
    <col min="2822" max="2822" width="0" hidden="1" customWidth="1"/>
    <col min="2823" max="2823" width="33.8867187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14.33203125" customWidth="1"/>
    <col min="3075" max="3075" width="12" customWidth="1"/>
    <col min="3076" max="3076" width="11.109375" customWidth="1"/>
    <col min="3077" max="3077" width="9.33203125" customWidth="1"/>
    <col min="3078" max="3078" width="0" hidden="1" customWidth="1"/>
    <col min="3079" max="3079" width="33.8867187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14.33203125" customWidth="1"/>
    <col min="3331" max="3331" width="12" customWidth="1"/>
    <col min="3332" max="3332" width="11.109375" customWidth="1"/>
    <col min="3333" max="3333" width="9.33203125" customWidth="1"/>
    <col min="3334" max="3334" width="0" hidden="1" customWidth="1"/>
    <col min="3335" max="3335" width="33.8867187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14.33203125" customWidth="1"/>
    <col min="3587" max="3587" width="12" customWidth="1"/>
    <col min="3588" max="3588" width="11.109375" customWidth="1"/>
    <col min="3589" max="3589" width="9.33203125" customWidth="1"/>
    <col min="3590" max="3590" width="0" hidden="1" customWidth="1"/>
    <col min="3591" max="3591" width="33.8867187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14.33203125" customWidth="1"/>
    <col min="3843" max="3843" width="12" customWidth="1"/>
    <col min="3844" max="3844" width="11.109375" customWidth="1"/>
    <col min="3845" max="3845" width="9.33203125" customWidth="1"/>
    <col min="3846" max="3846" width="0" hidden="1" customWidth="1"/>
    <col min="3847" max="3847" width="33.8867187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14.33203125" customWidth="1"/>
    <col min="4099" max="4099" width="12" customWidth="1"/>
    <col min="4100" max="4100" width="11.109375" customWidth="1"/>
    <col min="4101" max="4101" width="9.33203125" customWidth="1"/>
    <col min="4102" max="4102" width="0" hidden="1" customWidth="1"/>
    <col min="4103" max="4103" width="33.8867187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14.33203125" customWidth="1"/>
    <col min="4355" max="4355" width="12" customWidth="1"/>
    <col min="4356" max="4356" width="11.109375" customWidth="1"/>
    <col min="4357" max="4357" width="9.33203125" customWidth="1"/>
    <col min="4358" max="4358" width="0" hidden="1" customWidth="1"/>
    <col min="4359" max="4359" width="33.8867187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14.33203125" customWidth="1"/>
    <col min="4611" max="4611" width="12" customWidth="1"/>
    <col min="4612" max="4612" width="11.109375" customWidth="1"/>
    <col min="4613" max="4613" width="9.33203125" customWidth="1"/>
    <col min="4614" max="4614" width="0" hidden="1" customWidth="1"/>
    <col min="4615" max="4615" width="33.8867187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14.33203125" customWidth="1"/>
    <col min="4867" max="4867" width="12" customWidth="1"/>
    <col min="4868" max="4868" width="11.109375" customWidth="1"/>
    <col min="4869" max="4869" width="9.33203125" customWidth="1"/>
    <col min="4870" max="4870" width="0" hidden="1" customWidth="1"/>
    <col min="4871" max="4871" width="33.8867187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14.33203125" customWidth="1"/>
    <col min="5123" max="5123" width="12" customWidth="1"/>
    <col min="5124" max="5124" width="11.109375" customWidth="1"/>
    <col min="5125" max="5125" width="9.33203125" customWidth="1"/>
    <col min="5126" max="5126" width="0" hidden="1" customWidth="1"/>
    <col min="5127" max="5127" width="33.8867187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14.33203125" customWidth="1"/>
    <col min="5379" max="5379" width="12" customWidth="1"/>
    <col min="5380" max="5380" width="11.109375" customWidth="1"/>
    <col min="5381" max="5381" width="9.33203125" customWidth="1"/>
    <col min="5382" max="5382" width="0" hidden="1" customWidth="1"/>
    <col min="5383" max="5383" width="33.8867187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14.33203125" customWidth="1"/>
    <col min="5635" max="5635" width="12" customWidth="1"/>
    <col min="5636" max="5636" width="11.109375" customWidth="1"/>
    <col min="5637" max="5637" width="9.33203125" customWidth="1"/>
    <col min="5638" max="5638" width="0" hidden="1" customWidth="1"/>
    <col min="5639" max="5639" width="33.8867187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14.33203125" customWidth="1"/>
    <col min="5891" max="5891" width="12" customWidth="1"/>
    <col min="5892" max="5892" width="11.109375" customWidth="1"/>
    <col min="5893" max="5893" width="9.33203125" customWidth="1"/>
    <col min="5894" max="5894" width="0" hidden="1" customWidth="1"/>
    <col min="5895" max="5895" width="33.8867187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14.33203125" customWidth="1"/>
    <col min="6147" max="6147" width="12" customWidth="1"/>
    <col min="6148" max="6148" width="11.109375" customWidth="1"/>
    <col min="6149" max="6149" width="9.33203125" customWidth="1"/>
    <col min="6150" max="6150" width="0" hidden="1" customWidth="1"/>
    <col min="6151" max="6151" width="33.8867187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14.33203125" customWidth="1"/>
    <col min="6403" max="6403" width="12" customWidth="1"/>
    <col min="6404" max="6404" width="11.109375" customWidth="1"/>
    <col min="6405" max="6405" width="9.33203125" customWidth="1"/>
    <col min="6406" max="6406" width="0" hidden="1" customWidth="1"/>
    <col min="6407" max="6407" width="33.8867187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14.33203125" customWidth="1"/>
    <col min="6659" max="6659" width="12" customWidth="1"/>
    <col min="6660" max="6660" width="11.109375" customWidth="1"/>
    <col min="6661" max="6661" width="9.33203125" customWidth="1"/>
    <col min="6662" max="6662" width="0" hidden="1" customWidth="1"/>
    <col min="6663" max="6663" width="33.8867187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14.33203125" customWidth="1"/>
    <col min="6915" max="6915" width="12" customWidth="1"/>
    <col min="6916" max="6916" width="11.109375" customWidth="1"/>
    <col min="6917" max="6917" width="9.33203125" customWidth="1"/>
    <col min="6918" max="6918" width="0" hidden="1" customWidth="1"/>
    <col min="6919" max="6919" width="33.8867187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14.33203125" customWidth="1"/>
    <col min="7171" max="7171" width="12" customWidth="1"/>
    <col min="7172" max="7172" width="11.109375" customWidth="1"/>
    <col min="7173" max="7173" width="9.33203125" customWidth="1"/>
    <col min="7174" max="7174" width="0" hidden="1" customWidth="1"/>
    <col min="7175" max="7175" width="33.8867187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14.33203125" customWidth="1"/>
    <col min="7427" max="7427" width="12" customWidth="1"/>
    <col min="7428" max="7428" width="11.109375" customWidth="1"/>
    <col min="7429" max="7429" width="9.33203125" customWidth="1"/>
    <col min="7430" max="7430" width="0" hidden="1" customWidth="1"/>
    <col min="7431" max="7431" width="33.8867187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14.33203125" customWidth="1"/>
    <col min="7683" max="7683" width="12" customWidth="1"/>
    <col min="7684" max="7684" width="11.109375" customWidth="1"/>
    <col min="7685" max="7685" width="9.33203125" customWidth="1"/>
    <col min="7686" max="7686" width="0" hidden="1" customWidth="1"/>
    <col min="7687" max="7687" width="33.8867187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14.33203125" customWidth="1"/>
    <col min="7939" max="7939" width="12" customWidth="1"/>
    <col min="7940" max="7940" width="11.109375" customWidth="1"/>
    <col min="7941" max="7941" width="9.33203125" customWidth="1"/>
    <col min="7942" max="7942" width="0" hidden="1" customWidth="1"/>
    <col min="7943" max="7943" width="33.8867187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14.33203125" customWidth="1"/>
    <col min="8195" max="8195" width="12" customWidth="1"/>
    <col min="8196" max="8196" width="11.109375" customWidth="1"/>
    <col min="8197" max="8197" width="9.33203125" customWidth="1"/>
    <col min="8198" max="8198" width="0" hidden="1" customWidth="1"/>
    <col min="8199" max="8199" width="33.8867187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14.33203125" customWidth="1"/>
    <col min="8451" max="8451" width="12" customWidth="1"/>
    <col min="8452" max="8452" width="11.109375" customWidth="1"/>
    <col min="8453" max="8453" width="9.33203125" customWidth="1"/>
    <col min="8454" max="8454" width="0" hidden="1" customWidth="1"/>
    <col min="8455" max="8455" width="33.8867187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14.33203125" customWidth="1"/>
    <col min="8707" max="8707" width="12" customWidth="1"/>
    <col min="8708" max="8708" width="11.109375" customWidth="1"/>
    <col min="8709" max="8709" width="9.33203125" customWidth="1"/>
    <col min="8710" max="8710" width="0" hidden="1" customWidth="1"/>
    <col min="8711" max="8711" width="33.8867187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14.33203125" customWidth="1"/>
    <col min="8963" max="8963" width="12" customWidth="1"/>
    <col min="8964" max="8964" width="11.109375" customWidth="1"/>
    <col min="8965" max="8965" width="9.33203125" customWidth="1"/>
    <col min="8966" max="8966" width="0" hidden="1" customWidth="1"/>
    <col min="8967" max="8967" width="33.8867187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14.33203125" customWidth="1"/>
    <col min="9219" max="9219" width="12" customWidth="1"/>
    <col min="9220" max="9220" width="11.109375" customWidth="1"/>
    <col min="9221" max="9221" width="9.33203125" customWidth="1"/>
    <col min="9222" max="9222" width="0" hidden="1" customWidth="1"/>
    <col min="9223" max="9223" width="33.8867187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14.33203125" customWidth="1"/>
    <col min="9475" max="9475" width="12" customWidth="1"/>
    <col min="9476" max="9476" width="11.109375" customWidth="1"/>
    <col min="9477" max="9477" width="9.33203125" customWidth="1"/>
    <col min="9478" max="9478" width="0" hidden="1" customWidth="1"/>
    <col min="9479" max="9479" width="33.8867187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14.33203125" customWidth="1"/>
    <col min="9731" max="9731" width="12" customWidth="1"/>
    <col min="9732" max="9732" width="11.109375" customWidth="1"/>
    <col min="9733" max="9733" width="9.33203125" customWidth="1"/>
    <col min="9734" max="9734" width="0" hidden="1" customWidth="1"/>
    <col min="9735" max="9735" width="33.8867187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14.33203125" customWidth="1"/>
    <col min="9987" max="9987" width="12" customWidth="1"/>
    <col min="9988" max="9988" width="11.109375" customWidth="1"/>
    <col min="9989" max="9989" width="9.33203125" customWidth="1"/>
    <col min="9990" max="9990" width="0" hidden="1" customWidth="1"/>
    <col min="9991" max="9991" width="33.8867187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14.33203125" customWidth="1"/>
    <col min="10243" max="10243" width="12" customWidth="1"/>
    <col min="10244" max="10244" width="11.109375" customWidth="1"/>
    <col min="10245" max="10245" width="9.33203125" customWidth="1"/>
    <col min="10246" max="10246" width="0" hidden="1" customWidth="1"/>
    <col min="10247" max="10247" width="33.8867187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14.33203125" customWidth="1"/>
    <col min="10499" max="10499" width="12" customWidth="1"/>
    <col min="10500" max="10500" width="11.109375" customWidth="1"/>
    <col min="10501" max="10501" width="9.33203125" customWidth="1"/>
    <col min="10502" max="10502" width="0" hidden="1" customWidth="1"/>
    <col min="10503" max="10503" width="33.8867187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14.33203125" customWidth="1"/>
    <col min="10755" max="10755" width="12" customWidth="1"/>
    <col min="10756" max="10756" width="11.109375" customWidth="1"/>
    <col min="10757" max="10757" width="9.33203125" customWidth="1"/>
    <col min="10758" max="10758" width="0" hidden="1" customWidth="1"/>
    <col min="10759" max="10759" width="33.8867187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14.33203125" customWidth="1"/>
    <col min="11011" max="11011" width="12" customWidth="1"/>
    <col min="11012" max="11012" width="11.109375" customWidth="1"/>
    <col min="11013" max="11013" width="9.33203125" customWidth="1"/>
    <col min="11014" max="11014" width="0" hidden="1" customWidth="1"/>
    <col min="11015" max="11015" width="33.8867187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14.33203125" customWidth="1"/>
    <col min="11267" max="11267" width="12" customWidth="1"/>
    <col min="11268" max="11268" width="11.109375" customWidth="1"/>
    <col min="11269" max="11269" width="9.33203125" customWidth="1"/>
    <col min="11270" max="11270" width="0" hidden="1" customWidth="1"/>
    <col min="11271" max="11271" width="33.8867187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14.33203125" customWidth="1"/>
    <col min="11523" max="11523" width="12" customWidth="1"/>
    <col min="11524" max="11524" width="11.109375" customWidth="1"/>
    <col min="11525" max="11525" width="9.33203125" customWidth="1"/>
    <col min="11526" max="11526" width="0" hidden="1" customWidth="1"/>
    <col min="11527" max="11527" width="33.8867187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14.33203125" customWidth="1"/>
    <col min="11779" max="11779" width="12" customWidth="1"/>
    <col min="11780" max="11780" width="11.109375" customWidth="1"/>
    <col min="11781" max="11781" width="9.33203125" customWidth="1"/>
    <col min="11782" max="11782" width="0" hidden="1" customWidth="1"/>
    <col min="11783" max="11783" width="33.8867187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14.33203125" customWidth="1"/>
    <col min="12035" max="12035" width="12" customWidth="1"/>
    <col min="12036" max="12036" width="11.109375" customWidth="1"/>
    <col min="12037" max="12037" width="9.33203125" customWidth="1"/>
    <col min="12038" max="12038" width="0" hidden="1" customWidth="1"/>
    <col min="12039" max="12039" width="33.8867187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14.33203125" customWidth="1"/>
    <col min="12291" max="12291" width="12" customWidth="1"/>
    <col min="12292" max="12292" width="11.109375" customWidth="1"/>
    <col min="12293" max="12293" width="9.33203125" customWidth="1"/>
    <col min="12294" max="12294" width="0" hidden="1" customWidth="1"/>
    <col min="12295" max="12295" width="33.8867187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14.33203125" customWidth="1"/>
    <col min="12547" max="12547" width="12" customWidth="1"/>
    <col min="12548" max="12548" width="11.109375" customWidth="1"/>
    <col min="12549" max="12549" width="9.33203125" customWidth="1"/>
    <col min="12550" max="12550" width="0" hidden="1" customWidth="1"/>
    <col min="12551" max="12551" width="33.8867187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14.33203125" customWidth="1"/>
    <col min="12803" max="12803" width="12" customWidth="1"/>
    <col min="12804" max="12804" width="11.109375" customWidth="1"/>
    <col min="12805" max="12805" width="9.33203125" customWidth="1"/>
    <col min="12806" max="12806" width="0" hidden="1" customWidth="1"/>
    <col min="12807" max="12807" width="33.8867187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14.33203125" customWidth="1"/>
    <col min="13059" max="13059" width="12" customWidth="1"/>
    <col min="13060" max="13060" width="11.109375" customWidth="1"/>
    <col min="13061" max="13061" width="9.33203125" customWidth="1"/>
    <col min="13062" max="13062" width="0" hidden="1" customWidth="1"/>
    <col min="13063" max="13063" width="33.8867187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14.33203125" customWidth="1"/>
    <col min="13315" max="13315" width="12" customWidth="1"/>
    <col min="13316" max="13316" width="11.109375" customWidth="1"/>
    <col min="13317" max="13317" width="9.33203125" customWidth="1"/>
    <col min="13318" max="13318" width="0" hidden="1" customWidth="1"/>
    <col min="13319" max="13319" width="33.8867187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14.33203125" customWidth="1"/>
    <col min="13571" max="13571" width="12" customWidth="1"/>
    <col min="13572" max="13572" width="11.109375" customWidth="1"/>
    <col min="13573" max="13573" width="9.33203125" customWidth="1"/>
    <col min="13574" max="13574" width="0" hidden="1" customWidth="1"/>
    <col min="13575" max="13575" width="33.8867187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14.33203125" customWidth="1"/>
    <col min="13827" max="13827" width="12" customWidth="1"/>
    <col min="13828" max="13828" width="11.109375" customWidth="1"/>
    <col min="13829" max="13829" width="9.33203125" customWidth="1"/>
    <col min="13830" max="13830" width="0" hidden="1" customWidth="1"/>
    <col min="13831" max="13831" width="33.8867187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14.33203125" customWidth="1"/>
    <col min="14083" max="14083" width="12" customWidth="1"/>
    <col min="14084" max="14084" width="11.109375" customWidth="1"/>
    <col min="14085" max="14085" width="9.33203125" customWidth="1"/>
    <col min="14086" max="14086" width="0" hidden="1" customWidth="1"/>
    <col min="14087" max="14087" width="33.8867187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14.33203125" customWidth="1"/>
    <col min="14339" max="14339" width="12" customWidth="1"/>
    <col min="14340" max="14340" width="11.109375" customWidth="1"/>
    <col min="14341" max="14341" width="9.33203125" customWidth="1"/>
    <col min="14342" max="14342" width="0" hidden="1" customWidth="1"/>
    <col min="14343" max="14343" width="33.8867187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14.33203125" customWidth="1"/>
    <col min="14595" max="14595" width="12" customWidth="1"/>
    <col min="14596" max="14596" width="11.109375" customWidth="1"/>
    <col min="14597" max="14597" width="9.33203125" customWidth="1"/>
    <col min="14598" max="14598" width="0" hidden="1" customWidth="1"/>
    <col min="14599" max="14599" width="33.8867187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14.33203125" customWidth="1"/>
    <col min="14851" max="14851" width="12" customWidth="1"/>
    <col min="14852" max="14852" width="11.109375" customWidth="1"/>
    <col min="14853" max="14853" width="9.33203125" customWidth="1"/>
    <col min="14854" max="14854" width="0" hidden="1" customWidth="1"/>
    <col min="14855" max="14855" width="33.8867187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14.33203125" customWidth="1"/>
    <col min="15107" max="15107" width="12" customWidth="1"/>
    <col min="15108" max="15108" width="11.109375" customWidth="1"/>
    <col min="15109" max="15109" width="9.33203125" customWidth="1"/>
    <col min="15110" max="15110" width="0" hidden="1" customWidth="1"/>
    <col min="15111" max="15111" width="33.8867187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14.33203125" customWidth="1"/>
    <col min="15363" max="15363" width="12" customWidth="1"/>
    <col min="15364" max="15364" width="11.109375" customWidth="1"/>
    <col min="15365" max="15365" width="9.33203125" customWidth="1"/>
    <col min="15366" max="15366" width="0" hidden="1" customWidth="1"/>
    <col min="15367" max="15367" width="33.8867187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14.33203125" customWidth="1"/>
    <col min="15619" max="15619" width="12" customWidth="1"/>
    <col min="15620" max="15620" width="11.109375" customWidth="1"/>
    <col min="15621" max="15621" width="9.33203125" customWidth="1"/>
    <col min="15622" max="15622" width="0" hidden="1" customWidth="1"/>
    <col min="15623" max="15623" width="33.8867187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14.33203125" customWidth="1"/>
    <col min="15875" max="15875" width="12" customWidth="1"/>
    <col min="15876" max="15876" width="11.109375" customWidth="1"/>
    <col min="15877" max="15877" width="9.33203125" customWidth="1"/>
    <col min="15878" max="15878" width="0" hidden="1" customWidth="1"/>
    <col min="15879" max="15879" width="33.8867187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14.33203125" customWidth="1"/>
    <col min="16131" max="16131" width="12" customWidth="1"/>
    <col min="16132" max="16132" width="11.109375" customWidth="1"/>
    <col min="16133" max="16133" width="9.33203125" customWidth="1"/>
    <col min="16134" max="16134" width="0" hidden="1" customWidth="1"/>
    <col min="16135" max="16135" width="33.8867187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tr">
        <f>[2]Altalanos!$A$6</f>
        <v>Sz-Sz-B vármegyei Diákolimpia kijátszandó táblák</v>
      </c>
      <c r="B1" s="40"/>
      <c r="C1" s="40"/>
      <c r="D1" s="41"/>
      <c r="E1" s="42" t="s">
        <v>26</v>
      </c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252" t="str">
        <f>[2]Altalanos!$E$8</f>
        <v>VII.kcs U18 fiú A</v>
      </c>
      <c r="D2" s="43"/>
      <c r="E2" s="42" t="s">
        <v>28</v>
      </c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[2]Altalanos!$A$10</f>
        <v>45776</v>
      </c>
      <c r="B5" s="72"/>
      <c r="C5" s="73" t="str">
        <f>[2]Altalanos!$C$10</f>
        <v>Nyíregyháza</v>
      </c>
      <c r="D5" s="74" t="str">
        <f>[2]Altalanos!$D$10</f>
        <v xml:space="preserve">  </v>
      </c>
      <c r="E5" s="74"/>
      <c r="F5" s="74"/>
      <c r="G5" s="74"/>
      <c r="H5" s="75" t="str">
        <f>[2]Altalanos!$E$12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82" t="s">
        <v>35</v>
      </c>
      <c r="C6" s="82" t="s">
        <v>36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244" t="s">
        <v>167</v>
      </c>
      <c r="C7" s="245" t="s">
        <v>136</v>
      </c>
      <c r="D7" t="s">
        <v>156</v>
      </c>
      <c r="E7" s="96"/>
      <c r="F7" s="97"/>
      <c r="G7" s="98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94" t="s">
        <v>168</v>
      </c>
      <c r="C8" s="95" t="s">
        <v>169</v>
      </c>
      <c r="D8" t="s">
        <v>170</v>
      </c>
      <c r="E8" s="96"/>
      <c r="F8" s="107"/>
      <c r="G8" s="108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94" t="s">
        <v>171</v>
      </c>
      <c r="C9" s="95" t="s">
        <v>172</v>
      </c>
      <c r="D9" t="s">
        <v>173</v>
      </c>
      <c r="E9" s="96"/>
      <c r="F9" s="107"/>
      <c r="G9" s="108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111"/>
      <c r="C10" s="111"/>
      <c r="D10" s="99"/>
      <c r="E10" s="96"/>
      <c r="F10" s="107"/>
      <c r="G10" s="108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/>
      <c r="B11"/>
      <c r="C11"/>
      <c r="D11" s="114"/>
      <c r="E11" s="115"/>
      <c r="F11" s="116"/>
      <c r="G11" s="116"/>
      <c r="H11" s="114"/>
      <c r="I11" s="114"/>
      <c r="J11" s="114"/>
      <c r="K11" s="114"/>
      <c r="L11" s="114"/>
      <c r="M11" s="114"/>
      <c r="N11" s="114"/>
      <c r="O11" s="114"/>
      <c r="P11" s="114"/>
      <c r="Q11" s="114"/>
    </row>
    <row r="12" spans="1:17" s="106" customFormat="1" ht="18.899999999999999" customHeight="1" x14ac:dyDescent="0.3">
      <c r="A12"/>
      <c r="B12"/>
      <c r="C12"/>
      <c r="D12" s="114"/>
      <c r="E12" s="115"/>
      <c r="F12" s="116"/>
      <c r="G12" s="116"/>
      <c r="H12" s="114"/>
      <c r="I12" s="114"/>
      <c r="J12" s="114"/>
      <c r="K12" s="114"/>
      <c r="L12" s="114"/>
      <c r="M12" s="114"/>
      <c r="N12" s="114"/>
      <c r="O12" s="114"/>
      <c r="P12" s="114"/>
      <c r="Q12" s="114"/>
    </row>
    <row r="13" spans="1:17" s="106" customFormat="1" ht="18.899999999999999" customHeight="1" x14ac:dyDescent="0.3">
      <c r="A13"/>
      <c r="B13"/>
      <c r="C13"/>
      <c r="D13" s="114"/>
      <c r="E13" s="115"/>
      <c r="F13" s="116"/>
      <c r="G13" s="116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1:17" s="106" customFormat="1" ht="18.899999999999999" customHeight="1" x14ac:dyDescent="0.3">
      <c r="A14"/>
      <c r="B14"/>
      <c r="C14"/>
      <c r="D14" s="114"/>
      <c r="E14" s="115"/>
      <c r="F14" s="116"/>
      <c r="G14" s="116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06" customFormat="1" ht="18.899999999999999" customHeight="1" x14ac:dyDescent="0.3">
      <c r="A15"/>
      <c r="B15"/>
      <c r="C15"/>
      <c r="D15" s="114"/>
      <c r="E15" s="115"/>
      <c r="F15" s="116"/>
      <c r="G15" s="116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s="106" customFormat="1" ht="18.899999999999999" customHeight="1" x14ac:dyDescent="0.3">
      <c r="A16"/>
      <c r="B16"/>
      <c r="C16"/>
      <c r="D16" s="114"/>
      <c r="E16" s="115"/>
      <c r="F16" s="116"/>
      <c r="G16" s="116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s="106" customFormat="1" ht="18.899999999999999" customHeight="1" x14ac:dyDescent="0.3">
      <c r="A17"/>
      <c r="B17"/>
      <c r="C17"/>
      <c r="D17" s="114"/>
      <c r="E17" s="115"/>
      <c r="F17" s="116"/>
      <c r="G17" s="116"/>
      <c r="H17" s="114"/>
      <c r="I17" s="114"/>
      <c r="J17" s="114"/>
      <c r="K17" s="114"/>
      <c r="L17" s="114"/>
      <c r="M17" s="114"/>
      <c r="N17" s="114"/>
      <c r="O17" s="114"/>
      <c r="P17" s="114"/>
      <c r="Q17" s="114"/>
    </row>
    <row r="18" spans="1:17" s="106" customFormat="1" ht="18.899999999999999" customHeight="1" x14ac:dyDescent="0.3">
      <c r="A18"/>
      <c r="B18"/>
      <c r="C18"/>
      <c r="D18" s="114"/>
      <c r="E18" s="115"/>
      <c r="F18" s="116"/>
      <c r="G18" s="116"/>
      <c r="H18" s="114"/>
      <c r="I18" s="114"/>
      <c r="J18" s="114"/>
      <c r="K18" s="114"/>
      <c r="L18" s="114"/>
      <c r="M18" s="114"/>
      <c r="N18" s="114"/>
      <c r="O18" s="114"/>
      <c r="P18" s="114"/>
      <c r="Q18" s="114"/>
    </row>
    <row r="19" spans="1:17" s="106" customFormat="1" ht="18.899999999999999" customHeight="1" x14ac:dyDescent="0.3">
      <c r="A19"/>
      <c r="B19"/>
      <c r="C19"/>
      <c r="D19" s="114"/>
      <c r="E19" s="115"/>
      <c r="F19" s="116"/>
      <c r="G19" s="116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s="106" customFormat="1" ht="18.899999999999999" customHeight="1" x14ac:dyDescent="0.3">
      <c r="A20"/>
      <c r="B20"/>
      <c r="C20"/>
      <c r="D20" s="114"/>
      <c r="E20" s="115"/>
      <c r="F20" s="116"/>
      <c r="G20" s="116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s="106" customFormat="1" ht="18.899999999999999" customHeight="1" x14ac:dyDescent="0.3">
      <c r="A21"/>
      <c r="B21"/>
      <c r="C21"/>
      <c r="D21" s="114"/>
      <c r="E21" s="115"/>
      <c r="F21" s="116"/>
      <c r="G21" s="116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s="106" customFormat="1" ht="18.899999999999999" customHeight="1" x14ac:dyDescent="0.3">
      <c r="A22"/>
      <c r="B22"/>
      <c r="C22"/>
      <c r="D22" s="114"/>
      <c r="E22" s="115"/>
      <c r="F22" s="116"/>
      <c r="G22" s="116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106" customFormat="1" ht="18.899999999999999" customHeight="1" x14ac:dyDescent="0.3">
      <c r="A23"/>
      <c r="B23"/>
      <c r="C23"/>
      <c r="D23" s="114"/>
      <c r="E23" s="115"/>
      <c r="F23" s="116"/>
      <c r="G23" s="116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106" customFormat="1" ht="18.899999999999999" customHeight="1" x14ac:dyDescent="0.3">
      <c r="A24"/>
      <c r="B24"/>
      <c r="C24"/>
      <c r="D24" s="114"/>
      <c r="E24" s="115"/>
      <c r="F24" s="116"/>
      <c r="G24" s="116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s="106" customFormat="1" ht="18.899999999999999" customHeight="1" x14ac:dyDescent="0.3">
      <c r="A25"/>
      <c r="B25"/>
      <c r="C25"/>
      <c r="D25" s="114"/>
      <c r="E25" s="115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s="106" customFormat="1" ht="18.899999999999999" customHeight="1" x14ac:dyDescent="0.3">
      <c r="A26"/>
      <c r="B26"/>
      <c r="C26"/>
      <c r="D26" s="114"/>
      <c r="E26" s="115"/>
      <c r="F26" s="116"/>
      <c r="G26" s="116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s="106" customFormat="1" ht="18.899999999999999" customHeight="1" x14ac:dyDescent="0.3">
      <c r="A27"/>
      <c r="B27"/>
      <c r="C27"/>
      <c r="D27" s="114"/>
      <c r="E27" s="115"/>
      <c r="F27" s="116"/>
      <c r="G27" s="116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s="106" customFormat="1" ht="18.899999999999999" customHeight="1" x14ac:dyDescent="0.3">
      <c r="A28"/>
      <c r="B28"/>
      <c r="C28"/>
      <c r="D28" s="114"/>
      <c r="E28" s="115"/>
      <c r="F28" s="116"/>
      <c r="G28" s="116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s="106" customFormat="1" ht="18.899999999999999" customHeight="1" x14ac:dyDescent="0.3">
      <c r="A29"/>
      <c r="B29"/>
      <c r="C29"/>
      <c r="D29" s="114"/>
      <c r="E29" s="115"/>
      <c r="F29" s="116"/>
      <c r="G29" s="116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s="106" customFormat="1" ht="18.899999999999999" customHeight="1" x14ac:dyDescent="0.3">
      <c r="A30"/>
      <c r="B30"/>
      <c r="C30"/>
      <c r="D30" s="114"/>
      <c r="E30" s="115"/>
      <c r="F30" s="116"/>
      <c r="G30" s="116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s="106" customFormat="1" ht="18.899999999999999" customHeight="1" x14ac:dyDescent="0.3">
      <c r="A31"/>
      <c r="B31"/>
      <c r="C31"/>
      <c r="D31" s="114"/>
      <c r="E31" s="115"/>
      <c r="F31" s="116"/>
      <c r="G31" s="116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06" customFormat="1" ht="18.899999999999999" customHeight="1" x14ac:dyDescent="0.3">
      <c r="A32"/>
      <c r="B32"/>
      <c r="C32"/>
      <c r="D32" s="114"/>
      <c r="E32" s="115"/>
      <c r="F32" s="116"/>
      <c r="G32" s="116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s="106" customFormat="1" ht="18.899999999999999" customHeight="1" x14ac:dyDescent="0.3">
      <c r="A33"/>
      <c r="B33"/>
      <c r="C33"/>
      <c r="D33" s="114"/>
      <c r="E33" s="115"/>
      <c r="F33" s="116"/>
      <c r="G33" s="116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s="106" customFormat="1" ht="18.899999999999999" customHeight="1" x14ac:dyDescent="0.3">
      <c r="A34"/>
      <c r="B34"/>
      <c r="C34"/>
      <c r="D34" s="114"/>
      <c r="E34" s="115"/>
      <c r="F34" s="116"/>
      <c r="G34" s="116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s="106" customFormat="1" ht="18.899999999999999" customHeight="1" x14ac:dyDescent="0.3">
      <c r="A35"/>
      <c r="B35"/>
      <c r="C35"/>
      <c r="D35" s="114"/>
      <c r="E35" s="115"/>
      <c r="F35" s="116"/>
      <c r="G35" s="116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s="106" customFormat="1" ht="18.899999999999999" customHeight="1" x14ac:dyDescent="0.3">
      <c r="A36"/>
      <c r="B36"/>
      <c r="C36"/>
      <c r="D36" s="114"/>
      <c r="E36" s="115"/>
      <c r="F36" s="116"/>
      <c r="G36" s="116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D10">
    <cfRule type="expression" dxfId="22" priority="2" stopIfTrue="1">
      <formula>$Q7&gt;=1</formula>
    </cfRule>
  </conditionalFormatting>
  <conditionalFormatting sqref="E7:E10">
    <cfRule type="expression" dxfId="21" priority="4" stopIfTrue="1">
      <formula>AND(ROUNDDOWN(($A$4-E7)/365.25,0)&lt;=13,G7&lt;&gt;"OK")</formula>
    </cfRule>
    <cfRule type="expression" dxfId="20" priority="5" stopIfTrue="1">
      <formula>AND(ROUNDDOWN(($A$4-E7)/365.25,0)&lt;=14,G7&lt;&gt;"OK")</formula>
    </cfRule>
    <cfRule type="expression" dxfId="19" priority="6" stopIfTrue="1">
      <formula>AND(ROUNDDOWN(($A$4-E7)/365.25,0)&lt;=17,G7&lt;&gt;"OK")</formula>
    </cfRule>
  </conditionalFormatting>
  <conditionalFormatting sqref="J7:J10">
    <cfRule type="cellIs" dxfId="18" priority="1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Button 1">
              <controlPr defaultSize="0" print="0" autoFill="0" autoPict="0" macro="[2]!egyeni_fotabla_sorsolasi_ranglista">
                <anchor moveWithCells="1" sizeWithCells="1">
                  <from>
                    <xdr:col>7</xdr:col>
                    <xdr:colOff>198120</xdr:colOff>
                    <xdr:row>0</xdr:row>
                    <xdr:rowOff>76200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39997558519241921"/>
  </sheetPr>
  <dimension ref="A1:AK41"/>
  <sheetViews>
    <sheetView topLeftCell="A4" workbookViewId="0">
      <selection activeCell="L15" sqref="L15"/>
    </sheetView>
  </sheetViews>
  <sheetFormatPr defaultRowHeight="14.4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  <col min="257" max="257" width="5.44140625" customWidth="1"/>
    <col min="258" max="258" width="4.44140625" customWidth="1"/>
    <col min="259" max="259" width="8.33203125" customWidth="1"/>
    <col min="260" max="260" width="7.109375" customWidth="1"/>
    <col min="261" max="261" width="9.33203125" customWidth="1"/>
    <col min="262" max="262" width="7.109375" customWidth="1"/>
    <col min="263" max="263" width="9.33203125" customWidth="1"/>
    <col min="264" max="264" width="7.109375" customWidth="1"/>
    <col min="265" max="265" width="9.33203125" customWidth="1"/>
    <col min="266" max="266" width="8.44140625" customWidth="1"/>
    <col min="267" max="269" width="8.5546875" customWidth="1"/>
    <col min="271" max="271" width="5.5546875" customWidth="1"/>
    <col min="272" max="272" width="4.5546875" customWidth="1"/>
    <col min="273" max="273" width="11.6640625" customWidth="1"/>
    <col min="281" max="293" width="0" hidden="1" customWidth="1"/>
    <col min="513" max="513" width="5.44140625" customWidth="1"/>
    <col min="514" max="514" width="4.44140625" customWidth="1"/>
    <col min="515" max="515" width="8.33203125" customWidth="1"/>
    <col min="516" max="516" width="7.109375" customWidth="1"/>
    <col min="517" max="517" width="9.33203125" customWidth="1"/>
    <col min="518" max="518" width="7.109375" customWidth="1"/>
    <col min="519" max="519" width="9.33203125" customWidth="1"/>
    <col min="520" max="520" width="7.109375" customWidth="1"/>
    <col min="521" max="521" width="9.33203125" customWidth="1"/>
    <col min="522" max="522" width="8.44140625" customWidth="1"/>
    <col min="523" max="525" width="8.5546875" customWidth="1"/>
    <col min="527" max="527" width="5.5546875" customWidth="1"/>
    <col min="528" max="528" width="4.5546875" customWidth="1"/>
    <col min="529" max="529" width="11.6640625" customWidth="1"/>
    <col min="537" max="549" width="0" hidden="1" customWidth="1"/>
    <col min="769" max="769" width="5.44140625" customWidth="1"/>
    <col min="770" max="770" width="4.44140625" customWidth="1"/>
    <col min="771" max="771" width="8.33203125" customWidth="1"/>
    <col min="772" max="772" width="7.109375" customWidth="1"/>
    <col min="773" max="773" width="9.33203125" customWidth="1"/>
    <col min="774" max="774" width="7.109375" customWidth="1"/>
    <col min="775" max="775" width="9.33203125" customWidth="1"/>
    <col min="776" max="776" width="7.109375" customWidth="1"/>
    <col min="777" max="777" width="9.33203125" customWidth="1"/>
    <col min="778" max="778" width="8.44140625" customWidth="1"/>
    <col min="779" max="781" width="8.5546875" customWidth="1"/>
    <col min="783" max="783" width="5.5546875" customWidth="1"/>
    <col min="784" max="784" width="4.5546875" customWidth="1"/>
    <col min="785" max="785" width="11.6640625" customWidth="1"/>
    <col min="793" max="805" width="0" hidden="1" customWidth="1"/>
    <col min="1025" max="1025" width="5.44140625" customWidth="1"/>
    <col min="1026" max="1026" width="4.44140625" customWidth="1"/>
    <col min="1027" max="1027" width="8.33203125" customWidth="1"/>
    <col min="1028" max="1028" width="7.109375" customWidth="1"/>
    <col min="1029" max="1029" width="9.33203125" customWidth="1"/>
    <col min="1030" max="1030" width="7.109375" customWidth="1"/>
    <col min="1031" max="1031" width="9.33203125" customWidth="1"/>
    <col min="1032" max="1032" width="7.109375" customWidth="1"/>
    <col min="1033" max="1033" width="9.33203125" customWidth="1"/>
    <col min="1034" max="1034" width="8.44140625" customWidth="1"/>
    <col min="1035" max="1037" width="8.5546875" customWidth="1"/>
    <col min="1039" max="1039" width="5.5546875" customWidth="1"/>
    <col min="1040" max="1040" width="4.5546875" customWidth="1"/>
    <col min="1041" max="1041" width="11.6640625" customWidth="1"/>
    <col min="1049" max="1061" width="0" hidden="1" customWidth="1"/>
    <col min="1281" max="1281" width="5.44140625" customWidth="1"/>
    <col min="1282" max="1282" width="4.44140625" customWidth="1"/>
    <col min="1283" max="1283" width="8.33203125" customWidth="1"/>
    <col min="1284" max="1284" width="7.109375" customWidth="1"/>
    <col min="1285" max="1285" width="9.33203125" customWidth="1"/>
    <col min="1286" max="1286" width="7.109375" customWidth="1"/>
    <col min="1287" max="1287" width="9.33203125" customWidth="1"/>
    <col min="1288" max="1288" width="7.109375" customWidth="1"/>
    <col min="1289" max="1289" width="9.33203125" customWidth="1"/>
    <col min="1290" max="1290" width="8.44140625" customWidth="1"/>
    <col min="1291" max="1293" width="8.5546875" customWidth="1"/>
    <col min="1295" max="1295" width="5.5546875" customWidth="1"/>
    <col min="1296" max="1296" width="4.5546875" customWidth="1"/>
    <col min="1297" max="1297" width="11.6640625" customWidth="1"/>
    <col min="1305" max="1317" width="0" hidden="1" customWidth="1"/>
    <col min="1537" max="1537" width="5.44140625" customWidth="1"/>
    <col min="1538" max="1538" width="4.44140625" customWidth="1"/>
    <col min="1539" max="1539" width="8.33203125" customWidth="1"/>
    <col min="1540" max="1540" width="7.109375" customWidth="1"/>
    <col min="1541" max="1541" width="9.33203125" customWidth="1"/>
    <col min="1542" max="1542" width="7.109375" customWidth="1"/>
    <col min="1543" max="1543" width="9.33203125" customWidth="1"/>
    <col min="1544" max="1544" width="7.109375" customWidth="1"/>
    <col min="1545" max="1545" width="9.33203125" customWidth="1"/>
    <col min="1546" max="1546" width="8.44140625" customWidth="1"/>
    <col min="1547" max="1549" width="8.5546875" customWidth="1"/>
    <col min="1551" max="1551" width="5.5546875" customWidth="1"/>
    <col min="1552" max="1552" width="4.5546875" customWidth="1"/>
    <col min="1553" max="1553" width="11.6640625" customWidth="1"/>
    <col min="1561" max="1573" width="0" hidden="1" customWidth="1"/>
    <col min="1793" max="1793" width="5.44140625" customWidth="1"/>
    <col min="1794" max="1794" width="4.44140625" customWidth="1"/>
    <col min="1795" max="1795" width="8.33203125" customWidth="1"/>
    <col min="1796" max="1796" width="7.109375" customWidth="1"/>
    <col min="1797" max="1797" width="9.33203125" customWidth="1"/>
    <col min="1798" max="1798" width="7.109375" customWidth="1"/>
    <col min="1799" max="1799" width="9.33203125" customWidth="1"/>
    <col min="1800" max="1800" width="7.109375" customWidth="1"/>
    <col min="1801" max="1801" width="9.33203125" customWidth="1"/>
    <col min="1802" max="1802" width="8.44140625" customWidth="1"/>
    <col min="1803" max="1805" width="8.5546875" customWidth="1"/>
    <col min="1807" max="1807" width="5.5546875" customWidth="1"/>
    <col min="1808" max="1808" width="4.5546875" customWidth="1"/>
    <col min="1809" max="1809" width="11.6640625" customWidth="1"/>
    <col min="1817" max="1829" width="0" hidden="1" customWidth="1"/>
    <col min="2049" max="2049" width="5.44140625" customWidth="1"/>
    <col min="2050" max="2050" width="4.44140625" customWidth="1"/>
    <col min="2051" max="2051" width="8.33203125" customWidth="1"/>
    <col min="2052" max="2052" width="7.109375" customWidth="1"/>
    <col min="2053" max="2053" width="9.33203125" customWidth="1"/>
    <col min="2054" max="2054" width="7.109375" customWidth="1"/>
    <col min="2055" max="2055" width="9.33203125" customWidth="1"/>
    <col min="2056" max="2056" width="7.109375" customWidth="1"/>
    <col min="2057" max="2057" width="9.33203125" customWidth="1"/>
    <col min="2058" max="2058" width="8.44140625" customWidth="1"/>
    <col min="2059" max="2061" width="8.5546875" customWidth="1"/>
    <col min="2063" max="2063" width="5.5546875" customWidth="1"/>
    <col min="2064" max="2064" width="4.5546875" customWidth="1"/>
    <col min="2065" max="2065" width="11.6640625" customWidth="1"/>
    <col min="2073" max="2085" width="0" hidden="1" customWidth="1"/>
    <col min="2305" max="2305" width="5.44140625" customWidth="1"/>
    <col min="2306" max="2306" width="4.44140625" customWidth="1"/>
    <col min="2307" max="2307" width="8.33203125" customWidth="1"/>
    <col min="2308" max="2308" width="7.109375" customWidth="1"/>
    <col min="2309" max="2309" width="9.33203125" customWidth="1"/>
    <col min="2310" max="2310" width="7.109375" customWidth="1"/>
    <col min="2311" max="2311" width="9.33203125" customWidth="1"/>
    <col min="2312" max="2312" width="7.109375" customWidth="1"/>
    <col min="2313" max="2313" width="9.33203125" customWidth="1"/>
    <col min="2314" max="2314" width="8.44140625" customWidth="1"/>
    <col min="2315" max="2317" width="8.5546875" customWidth="1"/>
    <col min="2319" max="2319" width="5.5546875" customWidth="1"/>
    <col min="2320" max="2320" width="4.5546875" customWidth="1"/>
    <col min="2321" max="2321" width="11.6640625" customWidth="1"/>
    <col min="2329" max="2341" width="0" hidden="1" customWidth="1"/>
    <col min="2561" max="2561" width="5.44140625" customWidth="1"/>
    <col min="2562" max="2562" width="4.44140625" customWidth="1"/>
    <col min="2563" max="2563" width="8.33203125" customWidth="1"/>
    <col min="2564" max="2564" width="7.109375" customWidth="1"/>
    <col min="2565" max="2565" width="9.33203125" customWidth="1"/>
    <col min="2566" max="2566" width="7.109375" customWidth="1"/>
    <col min="2567" max="2567" width="9.33203125" customWidth="1"/>
    <col min="2568" max="2568" width="7.109375" customWidth="1"/>
    <col min="2569" max="2569" width="9.33203125" customWidth="1"/>
    <col min="2570" max="2570" width="8.44140625" customWidth="1"/>
    <col min="2571" max="2573" width="8.5546875" customWidth="1"/>
    <col min="2575" max="2575" width="5.5546875" customWidth="1"/>
    <col min="2576" max="2576" width="4.5546875" customWidth="1"/>
    <col min="2577" max="2577" width="11.6640625" customWidth="1"/>
    <col min="2585" max="2597" width="0" hidden="1" customWidth="1"/>
    <col min="2817" max="2817" width="5.44140625" customWidth="1"/>
    <col min="2818" max="2818" width="4.44140625" customWidth="1"/>
    <col min="2819" max="2819" width="8.33203125" customWidth="1"/>
    <col min="2820" max="2820" width="7.109375" customWidth="1"/>
    <col min="2821" max="2821" width="9.33203125" customWidth="1"/>
    <col min="2822" max="2822" width="7.109375" customWidth="1"/>
    <col min="2823" max="2823" width="9.33203125" customWidth="1"/>
    <col min="2824" max="2824" width="7.109375" customWidth="1"/>
    <col min="2825" max="2825" width="9.33203125" customWidth="1"/>
    <col min="2826" max="2826" width="8.44140625" customWidth="1"/>
    <col min="2827" max="2829" width="8.5546875" customWidth="1"/>
    <col min="2831" max="2831" width="5.5546875" customWidth="1"/>
    <col min="2832" max="2832" width="4.5546875" customWidth="1"/>
    <col min="2833" max="2833" width="11.6640625" customWidth="1"/>
    <col min="2841" max="2853" width="0" hidden="1" customWidth="1"/>
    <col min="3073" max="3073" width="5.44140625" customWidth="1"/>
    <col min="3074" max="3074" width="4.44140625" customWidth="1"/>
    <col min="3075" max="3075" width="8.33203125" customWidth="1"/>
    <col min="3076" max="3076" width="7.109375" customWidth="1"/>
    <col min="3077" max="3077" width="9.33203125" customWidth="1"/>
    <col min="3078" max="3078" width="7.109375" customWidth="1"/>
    <col min="3079" max="3079" width="9.33203125" customWidth="1"/>
    <col min="3080" max="3080" width="7.109375" customWidth="1"/>
    <col min="3081" max="3081" width="9.33203125" customWidth="1"/>
    <col min="3082" max="3082" width="8.44140625" customWidth="1"/>
    <col min="3083" max="3085" width="8.5546875" customWidth="1"/>
    <col min="3087" max="3087" width="5.5546875" customWidth="1"/>
    <col min="3088" max="3088" width="4.5546875" customWidth="1"/>
    <col min="3089" max="3089" width="11.6640625" customWidth="1"/>
    <col min="3097" max="3109" width="0" hidden="1" customWidth="1"/>
    <col min="3329" max="3329" width="5.44140625" customWidth="1"/>
    <col min="3330" max="3330" width="4.44140625" customWidth="1"/>
    <col min="3331" max="3331" width="8.33203125" customWidth="1"/>
    <col min="3332" max="3332" width="7.109375" customWidth="1"/>
    <col min="3333" max="3333" width="9.33203125" customWidth="1"/>
    <col min="3334" max="3334" width="7.109375" customWidth="1"/>
    <col min="3335" max="3335" width="9.33203125" customWidth="1"/>
    <col min="3336" max="3336" width="7.109375" customWidth="1"/>
    <col min="3337" max="3337" width="9.33203125" customWidth="1"/>
    <col min="3338" max="3338" width="8.44140625" customWidth="1"/>
    <col min="3339" max="3341" width="8.5546875" customWidth="1"/>
    <col min="3343" max="3343" width="5.5546875" customWidth="1"/>
    <col min="3344" max="3344" width="4.5546875" customWidth="1"/>
    <col min="3345" max="3345" width="11.6640625" customWidth="1"/>
    <col min="3353" max="3365" width="0" hidden="1" customWidth="1"/>
    <col min="3585" max="3585" width="5.44140625" customWidth="1"/>
    <col min="3586" max="3586" width="4.44140625" customWidth="1"/>
    <col min="3587" max="3587" width="8.33203125" customWidth="1"/>
    <col min="3588" max="3588" width="7.109375" customWidth="1"/>
    <col min="3589" max="3589" width="9.33203125" customWidth="1"/>
    <col min="3590" max="3590" width="7.109375" customWidth="1"/>
    <col min="3591" max="3591" width="9.33203125" customWidth="1"/>
    <col min="3592" max="3592" width="7.109375" customWidth="1"/>
    <col min="3593" max="3593" width="9.33203125" customWidth="1"/>
    <col min="3594" max="3594" width="8.44140625" customWidth="1"/>
    <col min="3595" max="3597" width="8.5546875" customWidth="1"/>
    <col min="3599" max="3599" width="5.5546875" customWidth="1"/>
    <col min="3600" max="3600" width="4.5546875" customWidth="1"/>
    <col min="3601" max="3601" width="11.6640625" customWidth="1"/>
    <col min="3609" max="3621" width="0" hidden="1" customWidth="1"/>
    <col min="3841" max="3841" width="5.44140625" customWidth="1"/>
    <col min="3842" max="3842" width="4.44140625" customWidth="1"/>
    <col min="3843" max="3843" width="8.33203125" customWidth="1"/>
    <col min="3844" max="3844" width="7.109375" customWidth="1"/>
    <col min="3845" max="3845" width="9.33203125" customWidth="1"/>
    <col min="3846" max="3846" width="7.109375" customWidth="1"/>
    <col min="3847" max="3847" width="9.33203125" customWidth="1"/>
    <col min="3848" max="3848" width="7.109375" customWidth="1"/>
    <col min="3849" max="3849" width="9.33203125" customWidth="1"/>
    <col min="3850" max="3850" width="8.44140625" customWidth="1"/>
    <col min="3851" max="3853" width="8.5546875" customWidth="1"/>
    <col min="3855" max="3855" width="5.5546875" customWidth="1"/>
    <col min="3856" max="3856" width="4.5546875" customWidth="1"/>
    <col min="3857" max="3857" width="11.6640625" customWidth="1"/>
    <col min="3865" max="3877" width="0" hidden="1" customWidth="1"/>
    <col min="4097" max="4097" width="5.44140625" customWidth="1"/>
    <col min="4098" max="4098" width="4.44140625" customWidth="1"/>
    <col min="4099" max="4099" width="8.33203125" customWidth="1"/>
    <col min="4100" max="4100" width="7.109375" customWidth="1"/>
    <col min="4101" max="4101" width="9.33203125" customWidth="1"/>
    <col min="4102" max="4102" width="7.109375" customWidth="1"/>
    <col min="4103" max="4103" width="9.33203125" customWidth="1"/>
    <col min="4104" max="4104" width="7.109375" customWidth="1"/>
    <col min="4105" max="4105" width="9.33203125" customWidth="1"/>
    <col min="4106" max="4106" width="8.44140625" customWidth="1"/>
    <col min="4107" max="4109" width="8.5546875" customWidth="1"/>
    <col min="4111" max="4111" width="5.5546875" customWidth="1"/>
    <col min="4112" max="4112" width="4.5546875" customWidth="1"/>
    <col min="4113" max="4113" width="11.6640625" customWidth="1"/>
    <col min="4121" max="4133" width="0" hidden="1" customWidth="1"/>
    <col min="4353" max="4353" width="5.44140625" customWidth="1"/>
    <col min="4354" max="4354" width="4.44140625" customWidth="1"/>
    <col min="4355" max="4355" width="8.33203125" customWidth="1"/>
    <col min="4356" max="4356" width="7.109375" customWidth="1"/>
    <col min="4357" max="4357" width="9.33203125" customWidth="1"/>
    <col min="4358" max="4358" width="7.109375" customWidth="1"/>
    <col min="4359" max="4359" width="9.33203125" customWidth="1"/>
    <col min="4360" max="4360" width="7.109375" customWidth="1"/>
    <col min="4361" max="4361" width="9.33203125" customWidth="1"/>
    <col min="4362" max="4362" width="8.44140625" customWidth="1"/>
    <col min="4363" max="4365" width="8.5546875" customWidth="1"/>
    <col min="4367" max="4367" width="5.5546875" customWidth="1"/>
    <col min="4368" max="4368" width="4.5546875" customWidth="1"/>
    <col min="4369" max="4369" width="11.6640625" customWidth="1"/>
    <col min="4377" max="4389" width="0" hidden="1" customWidth="1"/>
    <col min="4609" max="4609" width="5.44140625" customWidth="1"/>
    <col min="4610" max="4610" width="4.44140625" customWidth="1"/>
    <col min="4611" max="4611" width="8.33203125" customWidth="1"/>
    <col min="4612" max="4612" width="7.109375" customWidth="1"/>
    <col min="4613" max="4613" width="9.33203125" customWidth="1"/>
    <col min="4614" max="4614" width="7.109375" customWidth="1"/>
    <col min="4615" max="4615" width="9.33203125" customWidth="1"/>
    <col min="4616" max="4616" width="7.109375" customWidth="1"/>
    <col min="4617" max="4617" width="9.33203125" customWidth="1"/>
    <col min="4618" max="4618" width="8.44140625" customWidth="1"/>
    <col min="4619" max="4621" width="8.5546875" customWidth="1"/>
    <col min="4623" max="4623" width="5.5546875" customWidth="1"/>
    <col min="4624" max="4624" width="4.5546875" customWidth="1"/>
    <col min="4625" max="4625" width="11.6640625" customWidth="1"/>
    <col min="4633" max="4645" width="0" hidden="1" customWidth="1"/>
    <col min="4865" max="4865" width="5.44140625" customWidth="1"/>
    <col min="4866" max="4866" width="4.44140625" customWidth="1"/>
    <col min="4867" max="4867" width="8.33203125" customWidth="1"/>
    <col min="4868" max="4868" width="7.109375" customWidth="1"/>
    <col min="4869" max="4869" width="9.33203125" customWidth="1"/>
    <col min="4870" max="4870" width="7.109375" customWidth="1"/>
    <col min="4871" max="4871" width="9.33203125" customWidth="1"/>
    <col min="4872" max="4872" width="7.109375" customWidth="1"/>
    <col min="4873" max="4873" width="9.33203125" customWidth="1"/>
    <col min="4874" max="4874" width="8.44140625" customWidth="1"/>
    <col min="4875" max="4877" width="8.5546875" customWidth="1"/>
    <col min="4879" max="4879" width="5.5546875" customWidth="1"/>
    <col min="4880" max="4880" width="4.5546875" customWidth="1"/>
    <col min="4881" max="4881" width="11.6640625" customWidth="1"/>
    <col min="4889" max="4901" width="0" hidden="1" customWidth="1"/>
    <col min="5121" max="5121" width="5.44140625" customWidth="1"/>
    <col min="5122" max="5122" width="4.44140625" customWidth="1"/>
    <col min="5123" max="5123" width="8.33203125" customWidth="1"/>
    <col min="5124" max="5124" width="7.109375" customWidth="1"/>
    <col min="5125" max="5125" width="9.33203125" customWidth="1"/>
    <col min="5126" max="5126" width="7.109375" customWidth="1"/>
    <col min="5127" max="5127" width="9.33203125" customWidth="1"/>
    <col min="5128" max="5128" width="7.109375" customWidth="1"/>
    <col min="5129" max="5129" width="9.33203125" customWidth="1"/>
    <col min="5130" max="5130" width="8.44140625" customWidth="1"/>
    <col min="5131" max="5133" width="8.5546875" customWidth="1"/>
    <col min="5135" max="5135" width="5.5546875" customWidth="1"/>
    <col min="5136" max="5136" width="4.5546875" customWidth="1"/>
    <col min="5137" max="5137" width="11.6640625" customWidth="1"/>
    <col min="5145" max="5157" width="0" hidden="1" customWidth="1"/>
    <col min="5377" max="5377" width="5.44140625" customWidth="1"/>
    <col min="5378" max="5378" width="4.44140625" customWidth="1"/>
    <col min="5379" max="5379" width="8.33203125" customWidth="1"/>
    <col min="5380" max="5380" width="7.109375" customWidth="1"/>
    <col min="5381" max="5381" width="9.33203125" customWidth="1"/>
    <col min="5382" max="5382" width="7.109375" customWidth="1"/>
    <col min="5383" max="5383" width="9.33203125" customWidth="1"/>
    <col min="5384" max="5384" width="7.109375" customWidth="1"/>
    <col min="5385" max="5385" width="9.33203125" customWidth="1"/>
    <col min="5386" max="5386" width="8.44140625" customWidth="1"/>
    <col min="5387" max="5389" width="8.5546875" customWidth="1"/>
    <col min="5391" max="5391" width="5.5546875" customWidth="1"/>
    <col min="5392" max="5392" width="4.5546875" customWidth="1"/>
    <col min="5393" max="5393" width="11.6640625" customWidth="1"/>
    <col min="5401" max="5413" width="0" hidden="1" customWidth="1"/>
    <col min="5633" max="5633" width="5.44140625" customWidth="1"/>
    <col min="5634" max="5634" width="4.44140625" customWidth="1"/>
    <col min="5635" max="5635" width="8.33203125" customWidth="1"/>
    <col min="5636" max="5636" width="7.109375" customWidth="1"/>
    <col min="5637" max="5637" width="9.33203125" customWidth="1"/>
    <col min="5638" max="5638" width="7.109375" customWidth="1"/>
    <col min="5639" max="5639" width="9.33203125" customWidth="1"/>
    <col min="5640" max="5640" width="7.109375" customWidth="1"/>
    <col min="5641" max="5641" width="9.33203125" customWidth="1"/>
    <col min="5642" max="5642" width="8.44140625" customWidth="1"/>
    <col min="5643" max="5645" width="8.5546875" customWidth="1"/>
    <col min="5647" max="5647" width="5.5546875" customWidth="1"/>
    <col min="5648" max="5648" width="4.5546875" customWidth="1"/>
    <col min="5649" max="5649" width="11.6640625" customWidth="1"/>
    <col min="5657" max="5669" width="0" hidden="1" customWidth="1"/>
    <col min="5889" max="5889" width="5.44140625" customWidth="1"/>
    <col min="5890" max="5890" width="4.44140625" customWidth="1"/>
    <col min="5891" max="5891" width="8.33203125" customWidth="1"/>
    <col min="5892" max="5892" width="7.109375" customWidth="1"/>
    <col min="5893" max="5893" width="9.33203125" customWidth="1"/>
    <col min="5894" max="5894" width="7.109375" customWidth="1"/>
    <col min="5895" max="5895" width="9.33203125" customWidth="1"/>
    <col min="5896" max="5896" width="7.109375" customWidth="1"/>
    <col min="5897" max="5897" width="9.33203125" customWidth="1"/>
    <col min="5898" max="5898" width="8.44140625" customWidth="1"/>
    <col min="5899" max="5901" width="8.5546875" customWidth="1"/>
    <col min="5903" max="5903" width="5.5546875" customWidth="1"/>
    <col min="5904" max="5904" width="4.5546875" customWidth="1"/>
    <col min="5905" max="5905" width="11.6640625" customWidth="1"/>
    <col min="5913" max="5925" width="0" hidden="1" customWidth="1"/>
    <col min="6145" max="6145" width="5.44140625" customWidth="1"/>
    <col min="6146" max="6146" width="4.44140625" customWidth="1"/>
    <col min="6147" max="6147" width="8.33203125" customWidth="1"/>
    <col min="6148" max="6148" width="7.109375" customWidth="1"/>
    <col min="6149" max="6149" width="9.33203125" customWidth="1"/>
    <col min="6150" max="6150" width="7.109375" customWidth="1"/>
    <col min="6151" max="6151" width="9.33203125" customWidth="1"/>
    <col min="6152" max="6152" width="7.109375" customWidth="1"/>
    <col min="6153" max="6153" width="9.33203125" customWidth="1"/>
    <col min="6154" max="6154" width="8.44140625" customWidth="1"/>
    <col min="6155" max="6157" width="8.5546875" customWidth="1"/>
    <col min="6159" max="6159" width="5.5546875" customWidth="1"/>
    <col min="6160" max="6160" width="4.5546875" customWidth="1"/>
    <col min="6161" max="6161" width="11.6640625" customWidth="1"/>
    <col min="6169" max="6181" width="0" hidden="1" customWidth="1"/>
    <col min="6401" max="6401" width="5.44140625" customWidth="1"/>
    <col min="6402" max="6402" width="4.44140625" customWidth="1"/>
    <col min="6403" max="6403" width="8.33203125" customWidth="1"/>
    <col min="6404" max="6404" width="7.109375" customWidth="1"/>
    <col min="6405" max="6405" width="9.33203125" customWidth="1"/>
    <col min="6406" max="6406" width="7.109375" customWidth="1"/>
    <col min="6407" max="6407" width="9.33203125" customWidth="1"/>
    <col min="6408" max="6408" width="7.109375" customWidth="1"/>
    <col min="6409" max="6409" width="9.33203125" customWidth="1"/>
    <col min="6410" max="6410" width="8.44140625" customWidth="1"/>
    <col min="6411" max="6413" width="8.5546875" customWidth="1"/>
    <col min="6415" max="6415" width="5.5546875" customWidth="1"/>
    <col min="6416" max="6416" width="4.5546875" customWidth="1"/>
    <col min="6417" max="6417" width="11.6640625" customWidth="1"/>
    <col min="6425" max="6437" width="0" hidden="1" customWidth="1"/>
    <col min="6657" max="6657" width="5.44140625" customWidth="1"/>
    <col min="6658" max="6658" width="4.44140625" customWidth="1"/>
    <col min="6659" max="6659" width="8.33203125" customWidth="1"/>
    <col min="6660" max="6660" width="7.109375" customWidth="1"/>
    <col min="6661" max="6661" width="9.33203125" customWidth="1"/>
    <col min="6662" max="6662" width="7.109375" customWidth="1"/>
    <col min="6663" max="6663" width="9.33203125" customWidth="1"/>
    <col min="6664" max="6664" width="7.109375" customWidth="1"/>
    <col min="6665" max="6665" width="9.33203125" customWidth="1"/>
    <col min="6666" max="6666" width="8.44140625" customWidth="1"/>
    <col min="6667" max="6669" width="8.5546875" customWidth="1"/>
    <col min="6671" max="6671" width="5.5546875" customWidth="1"/>
    <col min="6672" max="6672" width="4.5546875" customWidth="1"/>
    <col min="6673" max="6673" width="11.6640625" customWidth="1"/>
    <col min="6681" max="6693" width="0" hidden="1" customWidth="1"/>
    <col min="6913" max="6913" width="5.44140625" customWidth="1"/>
    <col min="6914" max="6914" width="4.44140625" customWidth="1"/>
    <col min="6915" max="6915" width="8.33203125" customWidth="1"/>
    <col min="6916" max="6916" width="7.109375" customWidth="1"/>
    <col min="6917" max="6917" width="9.33203125" customWidth="1"/>
    <col min="6918" max="6918" width="7.109375" customWidth="1"/>
    <col min="6919" max="6919" width="9.33203125" customWidth="1"/>
    <col min="6920" max="6920" width="7.109375" customWidth="1"/>
    <col min="6921" max="6921" width="9.33203125" customWidth="1"/>
    <col min="6922" max="6922" width="8.44140625" customWidth="1"/>
    <col min="6923" max="6925" width="8.5546875" customWidth="1"/>
    <col min="6927" max="6927" width="5.5546875" customWidth="1"/>
    <col min="6928" max="6928" width="4.5546875" customWidth="1"/>
    <col min="6929" max="6929" width="11.6640625" customWidth="1"/>
    <col min="6937" max="6949" width="0" hidden="1" customWidth="1"/>
    <col min="7169" max="7169" width="5.44140625" customWidth="1"/>
    <col min="7170" max="7170" width="4.44140625" customWidth="1"/>
    <col min="7171" max="7171" width="8.33203125" customWidth="1"/>
    <col min="7172" max="7172" width="7.109375" customWidth="1"/>
    <col min="7173" max="7173" width="9.33203125" customWidth="1"/>
    <col min="7174" max="7174" width="7.109375" customWidth="1"/>
    <col min="7175" max="7175" width="9.33203125" customWidth="1"/>
    <col min="7176" max="7176" width="7.109375" customWidth="1"/>
    <col min="7177" max="7177" width="9.33203125" customWidth="1"/>
    <col min="7178" max="7178" width="8.44140625" customWidth="1"/>
    <col min="7179" max="7181" width="8.5546875" customWidth="1"/>
    <col min="7183" max="7183" width="5.5546875" customWidth="1"/>
    <col min="7184" max="7184" width="4.5546875" customWidth="1"/>
    <col min="7185" max="7185" width="11.6640625" customWidth="1"/>
    <col min="7193" max="7205" width="0" hidden="1" customWidth="1"/>
    <col min="7425" max="7425" width="5.44140625" customWidth="1"/>
    <col min="7426" max="7426" width="4.44140625" customWidth="1"/>
    <col min="7427" max="7427" width="8.33203125" customWidth="1"/>
    <col min="7428" max="7428" width="7.109375" customWidth="1"/>
    <col min="7429" max="7429" width="9.33203125" customWidth="1"/>
    <col min="7430" max="7430" width="7.109375" customWidth="1"/>
    <col min="7431" max="7431" width="9.33203125" customWidth="1"/>
    <col min="7432" max="7432" width="7.109375" customWidth="1"/>
    <col min="7433" max="7433" width="9.33203125" customWidth="1"/>
    <col min="7434" max="7434" width="8.44140625" customWidth="1"/>
    <col min="7435" max="7437" width="8.5546875" customWidth="1"/>
    <col min="7439" max="7439" width="5.5546875" customWidth="1"/>
    <col min="7440" max="7440" width="4.5546875" customWidth="1"/>
    <col min="7441" max="7441" width="11.6640625" customWidth="1"/>
    <col min="7449" max="7461" width="0" hidden="1" customWidth="1"/>
    <col min="7681" max="7681" width="5.44140625" customWidth="1"/>
    <col min="7682" max="7682" width="4.44140625" customWidth="1"/>
    <col min="7683" max="7683" width="8.33203125" customWidth="1"/>
    <col min="7684" max="7684" width="7.109375" customWidth="1"/>
    <col min="7685" max="7685" width="9.33203125" customWidth="1"/>
    <col min="7686" max="7686" width="7.109375" customWidth="1"/>
    <col min="7687" max="7687" width="9.33203125" customWidth="1"/>
    <col min="7688" max="7688" width="7.109375" customWidth="1"/>
    <col min="7689" max="7689" width="9.33203125" customWidth="1"/>
    <col min="7690" max="7690" width="8.44140625" customWidth="1"/>
    <col min="7691" max="7693" width="8.5546875" customWidth="1"/>
    <col min="7695" max="7695" width="5.5546875" customWidth="1"/>
    <col min="7696" max="7696" width="4.5546875" customWidth="1"/>
    <col min="7697" max="7697" width="11.6640625" customWidth="1"/>
    <col min="7705" max="7717" width="0" hidden="1" customWidth="1"/>
    <col min="7937" max="7937" width="5.44140625" customWidth="1"/>
    <col min="7938" max="7938" width="4.44140625" customWidth="1"/>
    <col min="7939" max="7939" width="8.33203125" customWidth="1"/>
    <col min="7940" max="7940" width="7.109375" customWidth="1"/>
    <col min="7941" max="7941" width="9.33203125" customWidth="1"/>
    <col min="7942" max="7942" width="7.109375" customWidth="1"/>
    <col min="7943" max="7943" width="9.33203125" customWidth="1"/>
    <col min="7944" max="7944" width="7.109375" customWidth="1"/>
    <col min="7945" max="7945" width="9.33203125" customWidth="1"/>
    <col min="7946" max="7946" width="8.44140625" customWidth="1"/>
    <col min="7947" max="7949" width="8.5546875" customWidth="1"/>
    <col min="7951" max="7951" width="5.5546875" customWidth="1"/>
    <col min="7952" max="7952" width="4.5546875" customWidth="1"/>
    <col min="7953" max="7953" width="11.6640625" customWidth="1"/>
    <col min="7961" max="7973" width="0" hidden="1" customWidth="1"/>
    <col min="8193" max="8193" width="5.44140625" customWidth="1"/>
    <col min="8194" max="8194" width="4.44140625" customWidth="1"/>
    <col min="8195" max="8195" width="8.33203125" customWidth="1"/>
    <col min="8196" max="8196" width="7.109375" customWidth="1"/>
    <col min="8197" max="8197" width="9.33203125" customWidth="1"/>
    <col min="8198" max="8198" width="7.109375" customWidth="1"/>
    <col min="8199" max="8199" width="9.33203125" customWidth="1"/>
    <col min="8200" max="8200" width="7.109375" customWidth="1"/>
    <col min="8201" max="8201" width="9.33203125" customWidth="1"/>
    <col min="8202" max="8202" width="8.44140625" customWidth="1"/>
    <col min="8203" max="8205" width="8.5546875" customWidth="1"/>
    <col min="8207" max="8207" width="5.5546875" customWidth="1"/>
    <col min="8208" max="8208" width="4.5546875" customWidth="1"/>
    <col min="8209" max="8209" width="11.6640625" customWidth="1"/>
    <col min="8217" max="8229" width="0" hidden="1" customWidth="1"/>
    <col min="8449" max="8449" width="5.44140625" customWidth="1"/>
    <col min="8450" max="8450" width="4.44140625" customWidth="1"/>
    <col min="8451" max="8451" width="8.33203125" customWidth="1"/>
    <col min="8452" max="8452" width="7.109375" customWidth="1"/>
    <col min="8453" max="8453" width="9.33203125" customWidth="1"/>
    <col min="8454" max="8454" width="7.109375" customWidth="1"/>
    <col min="8455" max="8455" width="9.33203125" customWidth="1"/>
    <col min="8456" max="8456" width="7.109375" customWidth="1"/>
    <col min="8457" max="8457" width="9.33203125" customWidth="1"/>
    <col min="8458" max="8458" width="8.44140625" customWidth="1"/>
    <col min="8459" max="8461" width="8.5546875" customWidth="1"/>
    <col min="8463" max="8463" width="5.5546875" customWidth="1"/>
    <col min="8464" max="8464" width="4.5546875" customWidth="1"/>
    <col min="8465" max="8465" width="11.6640625" customWidth="1"/>
    <col min="8473" max="8485" width="0" hidden="1" customWidth="1"/>
    <col min="8705" max="8705" width="5.44140625" customWidth="1"/>
    <col min="8706" max="8706" width="4.44140625" customWidth="1"/>
    <col min="8707" max="8707" width="8.33203125" customWidth="1"/>
    <col min="8708" max="8708" width="7.109375" customWidth="1"/>
    <col min="8709" max="8709" width="9.33203125" customWidth="1"/>
    <col min="8710" max="8710" width="7.109375" customWidth="1"/>
    <col min="8711" max="8711" width="9.33203125" customWidth="1"/>
    <col min="8712" max="8712" width="7.109375" customWidth="1"/>
    <col min="8713" max="8713" width="9.33203125" customWidth="1"/>
    <col min="8714" max="8714" width="8.44140625" customWidth="1"/>
    <col min="8715" max="8717" width="8.5546875" customWidth="1"/>
    <col min="8719" max="8719" width="5.5546875" customWidth="1"/>
    <col min="8720" max="8720" width="4.5546875" customWidth="1"/>
    <col min="8721" max="8721" width="11.6640625" customWidth="1"/>
    <col min="8729" max="8741" width="0" hidden="1" customWidth="1"/>
    <col min="8961" max="8961" width="5.44140625" customWidth="1"/>
    <col min="8962" max="8962" width="4.44140625" customWidth="1"/>
    <col min="8963" max="8963" width="8.33203125" customWidth="1"/>
    <col min="8964" max="8964" width="7.109375" customWidth="1"/>
    <col min="8965" max="8965" width="9.33203125" customWidth="1"/>
    <col min="8966" max="8966" width="7.109375" customWidth="1"/>
    <col min="8967" max="8967" width="9.33203125" customWidth="1"/>
    <col min="8968" max="8968" width="7.109375" customWidth="1"/>
    <col min="8969" max="8969" width="9.33203125" customWidth="1"/>
    <col min="8970" max="8970" width="8.44140625" customWidth="1"/>
    <col min="8971" max="8973" width="8.5546875" customWidth="1"/>
    <col min="8975" max="8975" width="5.5546875" customWidth="1"/>
    <col min="8976" max="8976" width="4.5546875" customWidth="1"/>
    <col min="8977" max="8977" width="11.6640625" customWidth="1"/>
    <col min="8985" max="8997" width="0" hidden="1" customWidth="1"/>
    <col min="9217" max="9217" width="5.44140625" customWidth="1"/>
    <col min="9218" max="9218" width="4.44140625" customWidth="1"/>
    <col min="9219" max="9219" width="8.33203125" customWidth="1"/>
    <col min="9220" max="9220" width="7.109375" customWidth="1"/>
    <col min="9221" max="9221" width="9.33203125" customWidth="1"/>
    <col min="9222" max="9222" width="7.109375" customWidth="1"/>
    <col min="9223" max="9223" width="9.33203125" customWidth="1"/>
    <col min="9224" max="9224" width="7.109375" customWidth="1"/>
    <col min="9225" max="9225" width="9.33203125" customWidth="1"/>
    <col min="9226" max="9226" width="8.44140625" customWidth="1"/>
    <col min="9227" max="9229" width="8.5546875" customWidth="1"/>
    <col min="9231" max="9231" width="5.5546875" customWidth="1"/>
    <col min="9232" max="9232" width="4.5546875" customWidth="1"/>
    <col min="9233" max="9233" width="11.6640625" customWidth="1"/>
    <col min="9241" max="9253" width="0" hidden="1" customWidth="1"/>
    <col min="9473" max="9473" width="5.44140625" customWidth="1"/>
    <col min="9474" max="9474" width="4.44140625" customWidth="1"/>
    <col min="9475" max="9475" width="8.33203125" customWidth="1"/>
    <col min="9476" max="9476" width="7.109375" customWidth="1"/>
    <col min="9477" max="9477" width="9.33203125" customWidth="1"/>
    <col min="9478" max="9478" width="7.109375" customWidth="1"/>
    <col min="9479" max="9479" width="9.33203125" customWidth="1"/>
    <col min="9480" max="9480" width="7.109375" customWidth="1"/>
    <col min="9481" max="9481" width="9.33203125" customWidth="1"/>
    <col min="9482" max="9482" width="8.44140625" customWidth="1"/>
    <col min="9483" max="9485" width="8.5546875" customWidth="1"/>
    <col min="9487" max="9487" width="5.5546875" customWidth="1"/>
    <col min="9488" max="9488" width="4.5546875" customWidth="1"/>
    <col min="9489" max="9489" width="11.6640625" customWidth="1"/>
    <col min="9497" max="9509" width="0" hidden="1" customWidth="1"/>
    <col min="9729" max="9729" width="5.44140625" customWidth="1"/>
    <col min="9730" max="9730" width="4.44140625" customWidth="1"/>
    <col min="9731" max="9731" width="8.33203125" customWidth="1"/>
    <col min="9732" max="9732" width="7.109375" customWidth="1"/>
    <col min="9733" max="9733" width="9.33203125" customWidth="1"/>
    <col min="9734" max="9734" width="7.109375" customWidth="1"/>
    <col min="9735" max="9735" width="9.33203125" customWidth="1"/>
    <col min="9736" max="9736" width="7.109375" customWidth="1"/>
    <col min="9737" max="9737" width="9.33203125" customWidth="1"/>
    <col min="9738" max="9738" width="8.44140625" customWidth="1"/>
    <col min="9739" max="9741" width="8.5546875" customWidth="1"/>
    <col min="9743" max="9743" width="5.5546875" customWidth="1"/>
    <col min="9744" max="9744" width="4.5546875" customWidth="1"/>
    <col min="9745" max="9745" width="11.6640625" customWidth="1"/>
    <col min="9753" max="9765" width="0" hidden="1" customWidth="1"/>
    <col min="9985" max="9985" width="5.44140625" customWidth="1"/>
    <col min="9986" max="9986" width="4.44140625" customWidth="1"/>
    <col min="9987" max="9987" width="8.33203125" customWidth="1"/>
    <col min="9988" max="9988" width="7.109375" customWidth="1"/>
    <col min="9989" max="9989" width="9.33203125" customWidth="1"/>
    <col min="9990" max="9990" width="7.109375" customWidth="1"/>
    <col min="9991" max="9991" width="9.33203125" customWidth="1"/>
    <col min="9992" max="9992" width="7.109375" customWidth="1"/>
    <col min="9993" max="9993" width="9.33203125" customWidth="1"/>
    <col min="9994" max="9994" width="8.44140625" customWidth="1"/>
    <col min="9995" max="9997" width="8.5546875" customWidth="1"/>
    <col min="9999" max="9999" width="5.5546875" customWidth="1"/>
    <col min="10000" max="10000" width="4.5546875" customWidth="1"/>
    <col min="10001" max="10001" width="11.6640625" customWidth="1"/>
    <col min="10009" max="10021" width="0" hidden="1" customWidth="1"/>
    <col min="10241" max="10241" width="5.44140625" customWidth="1"/>
    <col min="10242" max="10242" width="4.44140625" customWidth="1"/>
    <col min="10243" max="10243" width="8.33203125" customWidth="1"/>
    <col min="10244" max="10244" width="7.109375" customWidth="1"/>
    <col min="10245" max="10245" width="9.33203125" customWidth="1"/>
    <col min="10246" max="10246" width="7.109375" customWidth="1"/>
    <col min="10247" max="10247" width="9.33203125" customWidth="1"/>
    <col min="10248" max="10248" width="7.109375" customWidth="1"/>
    <col min="10249" max="10249" width="9.33203125" customWidth="1"/>
    <col min="10250" max="10250" width="8.44140625" customWidth="1"/>
    <col min="10251" max="10253" width="8.5546875" customWidth="1"/>
    <col min="10255" max="10255" width="5.5546875" customWidth="1"/>
    <col min="10256" max="10256" width="4.5546875" customWidth="1"/>
    <col min="10257" max="10257" width="11.6640625" customWidth="1"/>
    <col min="10265" max="10277" width="0" hidden="1" customWidth="1"/>
    <col min="10497" max="10497" width="5.44140625" customWidth="1"/>
    <col min="10498" max="10498" width="4.44140625" customWidth="1"/>
    <col min="10499" max="10499" width="8.33203125" customWidth="1"/>
    <col min="10500" max="10500" width="7.109375" customWidth="1"/>
    <col min="10501" max="10501" width="9.33203125" customWidth="1"/>
    <col min="10502" max="10502" width="7.109375" customWidth="1"/>
    <col min="10503" max="10503" width="9.33203125" customWidth="1"/>
    <col min="10504" max="10504" width="7.109375" customWidth="1"/>
    <col min="10505" max="10505" width="9.33203125" customWidth="1"/>
    <col min="10506" max="10506" width="8.44140625" customWidth="1"/>
    <col min="10507" max="10509" width="8.5546875" customWidth="1"/>
    <col min="10511" max="10511" width="5.5546875" customWidth="1"/>
    <col min="10512" max="10512" width="4.5546875" customWidth="1"/>
    <col min="10513" max="10513" width="11.6640625" customWidth="1"/>
    <col min="10521" max="10533" width="0" hidden="1" customWidth="1"/>
    <col min="10753" max="10753" width="5.44140625" customWidth="1"/>
    <col min="10754" max="10754" width="4.44140625" customWidth="1"/>
    <col min="10755" max="10755" width="8.33203125" customWidth="1"/>
    <col min="10756" max="10756" width="7.109375" customWidth="1"/>
    <col min="10757" max="10757" width="9.33203125" customWidth="1"/>
    <col min="10758" max="10758" width="7.109375" customWidth="1"/>
    <col min="10759" max="10759" width="9.33203125" customWidth="1"/>
    <col min="10760" max="10760" width="7.109375" customWidth="1"/>
    <col min="10761" max="10761" width="9.33203125" customWidth="1"/>
    <col min="10762" max="10762" width="8.44140625" customWidth="1"/>
    <col min="10763" max="10765" width="8.5546875" customWidth="1"/>
    <col min="10767" max="10767" width="5.5546875" customWidth="1"/>
    <col min="10768" max="10768" width="4.5546875" customWidth="1"/>
    <col min="10769" max="10769" width="11.6640625" customWidth="1"/>
    <col min="10777" max="10789" width="0" hidden="1" customWidth="1"/>
    <col min="11009" max="11009" width="5.44140625" customWidth="1"/>
    <col min="11010" max="11010" width="4.44140625" customWidth="1"/>
    <col min="11011" max="11011" width="8.33203125" customWidth="1"/>
    <col min="11012" max="11012" width="7.109375" customWidth="1"/>
    <col min="11013" max="11013" width="9.33203125" customWidth="1"/>
    <col min="11014" max="11014" width="7.109375" customWidth="1"/>
    <col min="11015" max="11015" width="9.33203125" customWidth="1"/>
    <col min="11016" max="11016" width="7.109375" customWidth="1"/>
    <col min="11017" max="11017" width="9.33203125" customWidth="1"/>
    <col min="11018" max="11018" width="8.44140625" customWidth="1"/>
    <col min="11019" max="11021" width="8.5546875" customWidth="1"/>
    <col min="11023" max="11023" width="5.5546875" customWidth="1"/>
    <col min="11024" max="11024" width="4.5546875" customWidth="1"/>
    <col min="11025" max="11025" width="11.6640625" customWidth="1"/>
    <col min="11033" max="11045" width="0" hidden="1" customWidth="1"/>
    <col min="11265" max="11265" width="5.44140625" customWidth="1"/>
    <col min="11266" max="11266" width="4.44140625" customWidth="1"/>
    <col min="11267" max="11267" width="8.33203125" customWidth="1"/>
    <col min="11268" max="11268" width="7.109375" customWidth="1"/>
    <col min="11269" max="11269" width="9.33203125" customWidth="1"/>
    <col min="11270" max="11270" width="7.109375" customWidth="1"/>
    <col min="11271" max="11271" width="9.33203125" customWidth="1"/>
    <col min="11272" max="11272" width="7.109375" customWidth="1"/>
    <col min="11273" max="11273" width="9.33203125" customWidth="1"/>
    <col min="11274" max="11274" width="8.44140625" customWidth="1"/>
    <col min="11275" max="11277" width="8.5546875" customWidth="1"/>
    <col min="11279" max="11279" width="5.5546875" customWidth="1"/>
    <col min="11280" max="11280" width="4.5546875" customWidth="1"/>
    <col min="11281" max="11281" width="11.6640625" customWidth="1"/>
    <col min="11289" max="11301" width="0" hidden="1" customWidth="1"/>
    <col min="11521" max="11521" width="5.44140625" customWidth="1"/>
    <col min="11522" max="11522" width="4.44140625" customWidth="1"/>
    <col min="11523" max="11523" width="8.33203125" customWidth="1"/>
    <col min="11524" max="11524" width="7.109375" customWidth="1"/>
    <col min="11525" max="11525" width="9.33203125" customWidth="1"/>
    <col min="11526" max="11526" width="7.109375" customWidth="1"/>
    <col min="11527" max="11527" width="9.33203125" customWidth="1"/>
    <col min="11528" max="11528" width="7.109375" customWidth="1"/>
    <col min="11529" max="11529" width="9.33203125" customWidth="1"/>
    <col min="11530" max="11530" width="8.44140625" customWidth="1"/>
    <col min="11531" max="11533" width="8.5546875" customWidth="1"/>
    <col min="11535" max="11535" width="5.5546875" customWidth="1"/>
    <col min="11536" max="11536" width="4.5546875" customWidth="1"/>
    <col min="11537" max="11537" width="11.6640625" customWidth="1"/>
    <col min="11545" max="11557" width="0" hidden="1" customWidth="1"/>
    <col min="11777" max="11777" width="5.44140625" customWidth="1"/>
    <col min="11778" max="11778" width="4.44140625" customWidth="1"/>
    <col min="11779" max="11779" width="8.33203125" customWidth="1"/>
    <col min="11780" max="11780" width="7.109375" customWidth="1"/>
    <col min="11781" max="11781" width="9.33203125" customWidth="1"/>
    <col min="11782" max="11782" width="7.109375" customWidth="1"/>
    <col min="11783" max="11783" width="9.33203125" customWidth="1"/>
    <col min="11784" max="11784" width="7.109375" customWidth="1"/>
    <col min="11785" max="11785" width="9.33203125" customWidth="1"/>
    <col min="11786" max="11786" width="8.44140625" customWidth="1"/>
    <col min="11787" max="11789" width="8.5546875" customWidth="1"/>
    <col min="11791" max="11791" width="5.5546875" customWidth="1"/>
    <col min="11792" max="11792" width="4.5546875" customWidth="1"/>
    <col min="11793" max="11793" width="11.6640625" customWidth="1"/>
    <col min="11801" max="11813" width="0" hidden="1" customWidth="1"/>
    <col min="12033" max="12033" width="5.44140625" customWidth="1"/>
    <col min="12034" max="12034" width="4.44140625" customWidth="1"/>
    <col min="12035" max="12035" width="8.33203125" customWidth="1"/>
    <col min="12036" max="12036" width="7.109375" customWidth="1"/>
    <col min="12037" max="12037" width="9.33203125" customWidth="1"/>
    <col min="12038" max="12038" width="7.109375" customWidth="1"/>
    <col min="12039" max="12039" width="9.33203125" customWidth="1"/>
    <col min="12040" max="12040" width="7.109375" customWidth="1"/>
    <col min="12041" max="12041" width="9.33203125" customWidth="1"/>
    <col min="12042" max="12042" width="8.44140625" customWidth="1"/>
    <col min="12043" max="12045" width="8.5546875" customWidth="1"/>
    <col min="12047" max="12047" width="5.5546875" customWidth="1"/>
    <col min="12048" max="12048" width="4.5546875" customWidth="1"/>
    <col min="12049" max="12049" width="11.6640625" customWidth="1"/>
    <col min="12057" max="12069" width="0" hidden="1" customWidth="1"/>
    <col min="12289" max="12289" width="5.44140625" customWidth="1"/>
    <col min="12290" max="12290" width="4.44140625" customWidth="1"/>
    <col min="12291" max="12291" width="8.33203125" customWidth="1"/>
    <col min="12292" max="12292" width="7.109375" customWidth="1"/>
    <col min="12293" max="12293" width="9.33203125" customWidth="1"/>
    <col min="12294" max="12294" width="7.109375" customWidth="1"/>
    <col min="12295" max="12295" width="9.33203125" customWidth="1"/>
    <col min="12296" max="12296" width="7.109375" customWidth="1"/>
    <col min="12297" max="12297" width="9.33203125" customWidth="1"/>
    <col min="12298" max="12298" width="8.44140625" customWidth="1"/>
    <col min="12299" max="12301" width="8.5546875" customWidth="1"/>
    <col min="12303" max="12303" width="5.5546875" customWidth="1"/>
    <col min="12304" max="12304" width="4.5546875" customWidth="1"/>
    <col min="12305" max="12305" width="11.6640625" customWidth="1"/>
    <col min="12313" max="12325" width="0" hidden="1" customWidth="1"/>
    <col min="12545" max="12545" width="5.44140625" customWidth="1"/>
    <col min="12546" max="12546" width="4.44140625" customWidth="1"/>
    <col min="12547" max="12547" width="8.33203125" customWidth="1"/>
    <col min="12548" max="12548" width="7.109375" customWidth="1"/>
    <col min="12549" max="12549" width="9.33203125" customWidth="1"/>
    <col min="12550" max="12550" width="7.109375" customWidth="1"/>
    <col min="12551" max="12551" width="9.33203125" customWidth="1"/>
    <col min="12552" max="12552" width="7.109375" customWidth="1"/>
    <col min="12553" max="12553" width="9.33203125" customWidth="1"/>
    <col min="12554" max="12554" width="8.44140625" customWidth="1"/>
    <col min="12555" max="12557" width="8.5546875" customWidth="1"/>
    <col min="12559" max="12559" width="5.5546875" customWidth="1"/>
    <col min="12560" max="12560" width="4.5546875" customWidth="1"/>
    <col min="12561" max="12561" width="11.6640625" customWidth="1"/>
    <col min="12569" max="12581" width="0" hidden="1" customWidth="1"/>
    <col min="12801" max="12801" width="5.44140625" customWidth="1"/>
    <col min="12802" max="12802" width="4.44140625" customWidth="1"/>
    <col min="12803" max="12803" width="8.33203125" customWidth="1"/>
    <col min="12804" max="12804" width="7.109375" customWidth="1"/>
    <col min="12805" max="12805" width="9.33203125" customWidth="1"/>
    <col min="12806" max="12806" width="7.109375" customWidth="1"/>
    <col min="12807" max="12807" width="9.33203125" customWidth="1"/>
    <col min="12808" max="12808" width="7.109375" customWidth="1"/>
    <col min="12809" max="12809" width="9.33203125" customWidth="1"/>
    <col min="12810" max="12810" width="8.44140625" customWidth="1"/>
    <col min="12811" max="12813" width="8.5546875" customWidth="1"/>
    <col min="12815" max="12815" width="5.5546875" customWidth="1"/>
    <col min="12816" max="12816" width="4.5546875" customWidth="1"/>
    <col min="12817" max="12817" width="11.6640625" customWidth="1"/>
    <col min="12825" max="12837" width="0" hidden="1" customWidth="1"/>
    <col min="13057" max="13057" width="5.44140625" customWidth="1"/>
    <col min="13058" max="13058" width="4.44140625" customWidth="1"/>
    <col min="13059" max="13059" width="8.33203125" customWidth="1"/>
    <col min="13060" max="13060" width="7.109375" customWidth="1"/>
    <col min="13061" max="13061" width="9.33203125" customWidth="1"/>
    <col min="13062" max="13062" width="7.109375" customWidth="1"/>
    <col min="13063" max="13063" width="9.33203125" customWidth="1"/>
    <col min="13064" max="13064" width="7.109375" customWidth="1"/>
    <col min="13065" max="13065" width="9.33203125" customWidth="1"/>
    <col min="13066" max="13066" width="8.44140625" customWidth="1"/>
    <col min="13067" max="13069" width="8.5546875" customWidth="1"/>
    <col min="13071" max="13071" width="5.5546875" customWidth="1"/>
    <col min="13072" max="13072" width="4.5546875" customWidth="1"/>
    <col min="13073" max="13073" width="11.6640625" customWidth="1"/>
    <col min="13081" max="13093" width="0" hidden="1" customWidth="1"/>
    <col min="13313" max="13313" width="5.44140625" customWidth="1"/>
    <col min="13314" max="13314" width="4.44140625" customWidth="1"/>
    <col min="13315" max="13315" width="8.33203125" customWidth="1"/>
    <col min="13316" max="13316" width="7.109375" customWidth="1"/>
    <col min="13317" max="13317" width="9.33203125" customWidth="1"/>
    <col min="13318" max="13318" width="7.109375" customWidth="1"/>
    <col min="13319" max="13319" width="9.33203125" customWidth="1"/>
    <col min="13320" max="13320" width="7.109375" customWidth="1"/>
    <col min="13321" max="13321" width="9.33203125" customWidth="1"/>
    <col min="13322" max="13322" width="8.44140625" customWidth="1"/>
    <col min="13323" max="13325" width="8.5546875" customWidth="1"/>
    <col min="13327" max="13327" width="5.5546875" customWidth="1"/>
    <col min="13328" max="13328" width="4.5546875" customWidth="1"/>
    <col min="13329" max="13329" width="11.6640625" customWidth="1"/>
    <col min="13337" max="13349" width="0" hidden="1" customWidth="1"/>
    <col min="13569" max="13569" width="5.44140625" customWidth="1"/>
    <col min="13570" max="13570" width="4.44140625" customWidth="1"/>
    <col min="13571" max="13571" width="8.33203125" customWidth="1"/>
    <col min="13572" max="13572" width="7.109375" customWidth="1"/>
    <col min="13573" max="13573" width="9.33203125" customWidth="1"/>
    <col min="13574" max="13574" width="7.109375" customWidth="1"/>
    <col min="13575" max="13575" width="9.33203125" customWidth="1"/>
    <col min="13576" max="13576" width="7.109375" customWidth="1"/>
    <col min="13577" max="13577" width="9.33203125" customWidth="1"/>
    <col min="13578" max="13578" width="8.44140625" customWidth="1"/>
    <col min="13579" max="13581" width="8.5546875" customWidth="1"/>
    <col min="13583" max="13583" width="5.5546875" customWidth="1"/>
    <col min="13584" max="13584" width="4.5546875" customWidth="1"/>
    <col min="13585" max="13585" width="11.6640625" customWidth="1"/>
    <col min="13593" max="13605" width="0" hidden="1" customWidth="1"/>
    <col min="13825" max="13825" width="5.44140625" customWidth="1"/>
    <col min="13826" max="13826" width="4.44140625" customWidth="1"/>
    <col min="13827" max="13827" width="8.33203125" customWidth="1"/>
    <col min="13828" max="13828" width="7.109375" customWidth="1"/>
    <col min="13829" max="13829" width="9.33203125" customWidth="1"/>
    <col min="13830" max="13830" width="7.109375" customWidth="1"/>
    <col min="13831" max="13831" width="9.33203125" customWidth="1"/>
    <col min="13832" max="13832" width="7.109375" customWidth="1"/>
    <col min="13833" max="13833" width="9.33203125" customWidth="1"/>
    <col min="13834" max="13834" width="8.44140625" customWidth="1"/>
    <col min="13835" max="13837" width="8.5546875" customWidth="1"/>
    <col min="13839" max="13839" width="5.5546875" customWidth="1"/>
    <col min="13840" max="13840" width="4.5546875" customWidth="1"/>
    <col min="13841" max="13841" width="11.6640625" customWidth="1"/>
    <col min="13849" max="13861" width="0" hidden="1" customWidth="1"/>
    <col min="14081" max="14081" width="5.44140625" customWidth="1"/>
    <col min="14082" max="14082" width="4.44140625" customWidth="1"/>
    <col min="14083" max="14083" width="8.33203125" customWidth="1"/>
    <col min="14084" max="14084" width="7.109375" customWidth="1"/>
    <col min="14085" max="14085" width="9.33203125" customWidth="1"/>
    <col min="14086" max="14086" width="7.109375" customWidth="1"/>
    <col min="14087" max="14087" width="9.33203125" customWidth="1"/>
    <col min="14088" max="14088" width="7.109375" customWidth="1"/>
    <col min="14089" max="14089" width="9.33203125" customWidth="1"/>
    <col min="14090" max="14090" width="8.44140625" customWidth="1"/>
    <col min="14091" max="14093" width="8.5546875" customWidth="1"/>
    <col min="14095" max="14095" width="5.5546875" customWidth="1"/>
    <col min="14096" max="14096" width="4.5546875" customWidth="1"/>
    <col min="14097" max="14097" width="11.6640625" customWidth="1"/>
    <col min="14105" max="14117" width="0" hidden="1" customWidth="1"/>
    <col min="14337" max="14337" width="5.44140625" customWidth="1"/>
    <col min="14338" max="14338" width="4.44140625" customWidth="1"/>
    <col min="14339" max="14339" width="8.33203125" customWidth="1"/>
    <col min="14340" max="14340" width="7.109375" customWidth="1"/>
    <col min="14341" max="14341" width="9.33203125" customWidth="1"/>
    <col min="14342" max="14342" width="7.109375" customWidth="1"/>
    <col min="14343" max="14343" width="9.33203125" customWidth="1"/>
    <col min="14344" max="14344" width="7.109375" customWidth="1"/>
    <col min="14345" max="14345" width="9.33203125" customWidth="1"/>
    <col min="14346" max="14346" width="8.44140625" customWidth="1"/>
    <col min="14347" max="14349" width="8.5546875" customWidth="1"/>
    <col min="14351" max="14351" width="5.5546875" customWidth="1"/>
    <col min="14352" max="14352" width="4.5546875" customWidth="1"/>
    <col min="14353" max="14353" width="11.6640625" customWidth="1"/>
    <col min="14361" max="14373" width="0" hidden="1" customWidth="1"/>
    <col min="14593" max="14593" width="5.44140625" customWidth="1"/>
    <col min="14594" max="14594" width="4.44140625" customWidth="1"/>
    <col min="14595" max="14595" width="8.33203125" customWidth="1"/>
    <col min="14596" max="14596" width="7.109375" customWidth="1"/>
    <col min="14597" max="14597" width="9.33203125" customWidth="1"/>
    <col min="14598" max="14598" width="7.109375" customWidth="1"/>
    <col min="14599" max="14599" width="9.33203125" customWidth="1"/>
    <col min="14600" max="14600" width="7.109375" customWidth="1"/>
    <col min="14601" max="14601" width="9.33203125" customWidth="1"/>
    <col min="14602" max="14602" width="8.44140625" customWidth="1"/>
    <col min="14603" max="14605" width="8.5546875" customWidth="1"/>
    <col min="14607" max="14607" width="5.5546875" customWidth="1"/>
    <col min="14608" max="14608" width="4.5546875" customWidth="1"/>
    <col min="14609" max="14609" width="11.6640625" customWidth="1"/>
    <col min="14617" max="14629" width="0" hidden="1" customWidth="1"/>
    <col min="14849" max="14849" width="5.44140625" customWidth="1"/>
    <col min="14850" max="14850" width="4.44140625" customWidth="1"/>
    <col min="14851" max="14851" width="8.33203125" customWidth="1"/>
    <col min="14852" max="14852" width="7.109375" customWidth="1"/>
    <col min="14853" max="14853" width="9.33203125" customWidth="1"/>
    <col min="14854" max="14854" width="7.109375" customWidth="1"/>
    <col min="14855" max="14855" width="9.33203125" customWidth="1"/>
    <col min="14856" max="14856" width="7.109375" customWidth="1"/>
    <col min="14857" max="14857" width="9.33203125" customWidth="1"/>
    <col min="14858" max="14858" width="8.44140625" customWidth="1"/>
    <col min="14859" max="14861" width="8.5546875" customWidth="1"/>
    <col min="14863" max="14863" width="5.5546875" customWidth="1"/>
    <col min="14864" max="14864" width="4.5546875" customWidth="1"/>
    <col min="14865" max="14865" width="11.6640625" customWidth="1"/>
    <col min="14873" max="14885" width="0" hidden="1" customWidth="1"/>
    <col min="15105" max="15105" width="5.44140625" customWidth="1"/>
    <col min="15106" max="15106" width="4.44140625" customWidth="1"/>
    <col min="15107" max="15107" width="8.33203125" customWidth="1"/>
    <col min="15108" max="15108" width="7.109375" customWidth="1"/>
    <col min="15109" max="15109" width="9.33203125" customWidth="1"/>
    <col min="15110" max="15110" width="7.109375" customWidth="1"/>
    <col min="15111" max="15111" width="9.33203125" customWidth="1"/>
    <col min="15112" max="15112" width="7.109375" customWidth="1"/>
    <col min="15113" max="15113" width="9.33203125" customWidth="1"/>
    <col min="15114" max="15114" width="8.44140625" customWidth="1"/>
    <col min="15115" max="15117" width="8.5546875" customWidth="1"/>
    <col min="15119" max="15119" width="5.5546875" customWidth="1"/>
    <col min="15120" max="15120" width="4.5546875" customWidth="1"/>
    <col min="15121" max="15121" width="11.6640625" customWidth="1"/>
    <col min="15129" max="15141" width="0" hidden="1" customWidth="1"/>
    <col min="15361" max="15361" width="5.44140625" customWidth="1"/>
    <col min="15362" max="15362" width="4.44140625" customWidth="1"/>
    <col min="15363" max="15363" width="8.33203125" customWidth="1"/>
    <col min="15364" max="15364" width="7.109375" customWidth="1"/>
    <col min="15365" max="15365" width="9.33203125" customWidth="1"/>
    <col min="15366" max="15366" width="7.109375" customWidth="1"/>
    <col min="15367" max="15367" width="9.33203125" customWidth="1"/>
    <col min="15368" max="15368" width="7.109375" customWidth="1"/>
    <col min="15369" max="15369" width="9.33203125" customWidth="1"/>
    <col min="15370" max="15370" width="8.44140625" customWidth="1"/>
    <col min="15371" max="15373" width="8.5546875" customWidth="1"/>
    <col min="15375" max="15375" width="5.5546875" customWidth="1"/>
    <col min="15376" max="15376" width="4.5546875" customWidth="1"/>
    <col min="15377" max="15377" width="11.6640625" customWidth="1"/>
    <col min="15385" max="15397" width="0" hidden="1" customWidth="1"/>
    <col min="15617" max="15617" width="5.44140625" customWidth="1"/>
    <col min="15618" max="15618" width="4.44140625" customWidth="1"/>
    <col min="15619" max="15619" width="8.33203125" customWidth="1"/>
    <col min="15620" max="15620" width="7.109375" customWidth="1"/>
    <col min="15621" max="15621" width="9.33203125" customWidth="1"/>
    <col min="15622" max="15622" width="7.109375" customWidth="1"/>
    <col min="15623" max="15623" width="9.33203125" customWidth="1"/>
    <col min="15624" max="15624" width="7.109375" customWidth="1"/>
    <col min="15625" max="15625" width="9.33203125" customWidth="1"/>
    <col min="15626" max="15626" width="8.44140625" customWidth="1"/>
    <col min="15627" max="15629" width="8.5546875" customWidth="1"/>
    <col min="15631" max="15631" width="5.5546875" customWidth="1"/>
    <col min="15632" max="15632" width="4.5546875" customWidth="1"/>
    <col min="15633" max="15633" width="11.6640625" customWidth="1"/>
    <col min="15641" max="15653" width="0" hidden="1" customWidth="1"/>
    <col min="15873" max="15873" width="5.44140625" customWidth="1"/>
    <col min="15874" max="15874" width="4.44140625" customWidth="1"/>
    <col min="15875" max="15875" width="8.33203125" customWidth="1"/>
    <col min="15876" max="15876" width="7.109375" customWidth="1"/>
    <col min="15877" max="15877" width="9.33203125" customWidth="1"/>
    <col min="15878" max="15878" width="7.109375" customWidth="1"/>
    <col min="15879" max="15879" width="9.33203125" customWidth="1"/>
    <col min="15880" max="15880" width="7.109375" customWidth="1"/>
    <col min="15881" max="15881" width="9.33203125" customWidth="1"/>
    <col min="15882" max="15882" width="8.44140625" customWidth="1"/>
    <col min="15883" max="15885" width="8.5546875" customWidth="1"/>
    <col min="15887" max="15887" width="5.5546875" customWidth="1"/>
    <col min="15888" max="15888" width="4.5546875" customWidth="1"/>
    <col min="15889" max="15889" width="11.6640625" customWidth="1"/>
    <col min="15897" max="15909" width="0" hidden="1" customWidth="1"/>
    <col min="16129" max="16129" width="5.44140625" customWidth="1"/>
    <col min="16130" max="16130" width="4.44140625" customWidth="1"/>
    <col min="16131" max="16131" width="8.33203125" customWidth="1"/>
    <col min="16132" max="16132" width="7.109375" customWidth="1"/>
    <col min="16133" max="16133" width="9.33203125" customWidth="1"/>
    <col min="16134" max="16134" width="7.109375" customWidth="1"/>
    <col min="16135" max="16135" width="9.33203125" customWidth="1"/>
    <col min="16136" max="16136" width="7.109375" customWidth="1"/>
    <col min="16137" max="16137" width="9.33203125" customWidth="1"/>
    <col min="16138" max="16138" width="8.44140625" customWidth="1"/>
    <col min="16139" max="16141" width="8.5546875" customWidth="1"/>
    <col min="16143" max="16143" width="5.5546875" customWidth="1"/>
    <col min="16144" max="16144" width="4.5546875" customWidth="1"/>
    <col min="16145" max="16145" width="11.6640625" customWidth="1"/>
    <col min="16153" max="16165" width="0" hidden="1" customWidth="1"/>
  </cols>
  <sheetData>
    <row r="1" spans="1:37" ht="24.6" x14ac:dyDescent="0.3">
      <c r="A1" s="314" t="str">
        <f>[2]Altalanos!$A$6</f>
        <v>Sz-Sz-B vármegyei Diákolimpia kijátszandó táblák</v>
      </c>
      <c r="B1" s="314"/>
      <c r="C1" s="314"/>
      <c r="D1" s="314"/>
      <c r="E1" s="314"/>
      <c r="F1" s="314"/>
      <c r="G1" s="117"/>
      <c r="H1" s="118" t="s">
        <v>26</v>
      </c>
      <c r="I1" s="119"/>
      <c r="J1" s="120"/>
      <c r="L1" s="121"/>
      <c r="M1" s="122"/>
      <c r="N1" s="123"/>
      <c r="O1" s="123" t="s">
        <v>59</v>
      </c>
      <c r="P1" s="123"/>
      <c r="Q1" s="124"/>
      <c r="R1" s="123"/>
      <c r="AB1" s="125" t="e">
        <f>IF(Y5=1,CONCATENATE(VLOOKUP(Y3,AA16:AH27,2)),CONCATENATE(VLOOKUP(Y3,AA2:AK13,2)))</f>
        <v>#N/A</v>
      </c>
      <c r="AC1" s="125" t="e">
        <f>IF(Y5=1,CONCATENATE(VLOOKUP(Y3,AA16:AK27,3)),CONCATENATE(VLOOKUP(Y3,AA2:AK13,3)))</f>
        <v>#N/A</v>
      </c>
      <c r="AD1" s="125" t="e">
        <f>IF(Y5=1,CONCATENATE(VLOOKUP(Y3,AA16:AK27,4)),CONCATENATE(VLOOKUP(Y3,AA2:AK13,4)))</f>
        <v>#N/A</v>
      </c>
      <c r="AE1" s="125" t="e">
        <f>IF(Y5=1,CONCATENATE(VLOOKUP(Y3,AA16:AK27,5)),CONCATENATE(VLOOKUP(Y3,AA2:AK13,5)))</f>
        <v>#N/A</v>
      </c>
      <c r="AF1" s="125" t="e">
        <f>IF(Y5=1,CONCATENATE(VLOOKUP(Y3,AA16:AK27,6)),CONCATENATE(VLOOKUP(Y3,AA2:AK13,6)))</f>
        <v>#N/A</v>
      </c>
      <c r="AG1" s="125" t="e">
        <f>IF(Y5=1,CONCATENATE(VLOOKUP(Y3,AA16:AK27,7)),CONCATENATE(VLOOKUP(Y3,AA2:AK13,7)))</f>
        <v>#N/A</v>
      </c>
      <c r="AH1" s="125" t="e">
        <f>IF(Y5=1,CONCATENATE(VLOOKUP(Y3,AA16:AK27,8)),CONCATENATE(VLOOKUP(Y3,AA2:AK13,8)))</f>
        <v>#N/A</v>
      </c>
      <c r="AI1" s="125" t="e">
        <f>IF(Y5=1,CONCATENATE(VLOOKUP(Y3,AA16:AK27,9)),CONCATENATE(VLOOKUP(Y3,AA2:AK13,9)))</f>
        <v>#N/A</v>
      </c>
      <c r="AJ1" s="125" t="e">
        <f>IF(Y5=1,CONCATENATE(VLOOKUP(Y3,AA16:AK27,10)),CONCATENATE(VLOOKUP(Y3,AA2:AK13,10)))</f>
        <v>#N/A</v>
      </c>
      <c r="AK1" s="125" t="e">
        <f>IF(Y5=1,CONCATENATE(VLOOKUP(Y3,AA16:AK27,11)),CONCATENATE(VLOOKUP(Y3,AA2:AK13,11)))</f>
        <v>#N/A</v>
      </c>
    </row>
    <row r="2" spans="1:37" x14ac:dyDescent="0.3">
      <c r="A2" s="126" t="s">
        <v>27</v>
      </c>
      <c r="B2" s="127"/>
      <c r="C2" s="127"/>
      <c r="D2" s="127"/>
      <c r="E2" s="252" t="str">
        <f>[2]Altalanos!$E$8</f>
        <v>VII.kcs U18 fiú A</v>
      </c>
      <c r="F2" s="127"/>
      <c r="G2" s="128"/>
      <c r="H2" s="129"/>
      <c r="I2" s="129"/>
      <c r="J2" s="130"/>
      <c r="K2" s="121"/>
      <c r="L2" s="121"/>
      <c r="M2" s="121"/>
      <c r="N2" s="131"/>
      <c r="O2" s="132"/>
      <c r="P2" s="131"/>
      <c r="Q2" s="132"/>
      <c r="R2" s="131"/>
      <c r="Y2" s="133"/>
      <c r="Z2" s="134"/>
      <c r="AA2" s="134" t="s">
        <v>60</v>
      </c>
      <c r="AB2" s="135">
        <v>150</v>
      </c>
      <c r="AC2" s="135">
        <v>120</v>
      </c>
      <c r="AD2" s="135">
        <v>100</v>
      </c>
      <c r="AE2" s="135">
        <v>80</v>
      </c>
      <c r="AF2" s="135">
        <v>70</v>
      </c>
      <c r="AG2" s="135">
        <v>60</v>
      </c>
      <c r="AH2" s="135">
        <v>55</v>
      </c>
      <c r="AI2" s="135">
        <v>50</v>
      </c>
      <c r="AJ2" s="135">
        <v>45</v>
      </c>
      <c r="AK2" s="135">
        <v>40</v>
      </c>
    </row>
    <row r="3" spans="1:37" x14ac:dyDescent="0.3">
      <c r="A3" s="62" t="s">
        <v>31</v>
      </c>
      <c r="B3" s="62"/>
      <c r="C3" s="62"/>
      <c r="D3" s="62"/>
      <c r="E3" s="62" t="s">
        <v>16</v>
      </c>
      <c r="F3" s="62"/>
      <c r="G3" s="62"/>
      <c r="H3" s="62" t="s">
        <v>32</v>
      </c>
      <c r="I3" s="62"/>
      <c r="J3" s="136"/>
      <c r="K3" s="62"/>
      <c r="L3" s="137" t="s">
        <v>33</v>
      </c>
      <c r="M3" s="62"/>
      <c r="N3" s="138"/>
      <c r="O3" s="139"/>
      <c r="P3" s="138"/>
      <c r="Q3" s="140" t="s">
        <v>61</v>
      </c>
      <c r="R3" s="135" t="s">
        <v>62</v>
      </c>
      <c r="Y3" s="134">
        <f>IF(H4="OB","A",IF(H4="IX","W",H4))</f>
        <v>0</v>
      </c>
      <c r="Z3" s="134"/>
      <c r="AA3" s="134" t="s">
        <v>63</v>
      </c>
      <c r="AB3" s="135">
        <v>120</v>
      </c>
      <c r="AC3" s="135">
        <v>90</v>
      </c>
      <c r="AD3" s="135">
        <v>65</v>
      </c>
      <c r="AE3" s="135">
        <v>55</v>
      </c>
      <c r="AF3" s="135">
        <v>50</v>
      </c>
      <c r="AG3" s="135">
        <v>45</v>
      </c>
      <c r="AH3" s="135">
        <v>40</v>
      </c>
      <c r="AI3" s="135">
        <v>35</v>
      </c>
      <c r="AJ3" s="135">
        <v>25</v>
      </c>
      <c r="AK3" s="135">
        <v>20</v>
      </c>
    </row>
    <row r="4" spans="1:37" ht="15" thickBot="1" x14ac:dyDescent="0.35">
      <c r="A4" s="315">
        <f>[2]Altalanos!$A$10</f>
        <v>45776</v>
      </c>
      <c r="B4" s="315"/>
      <c r="C4" s="315"/>
      <c r="D4" s="141"/>
      <c r="E4" s="142" t="str">
        <f>[2]Altalanos!$C$10</f>
        <v>Nyíregyháza</v>
      </c>
      <c r="F4" s="142"/>
      <c r="G4" s="142"/>
      <c r="H4" s="143"/>
      <c r="I4" s="142"/>
      <c r="J4" s="144"/>
      <c r="K4" s="143"/>
      <c r="L4" s="145" t="str">
        <f>[2]Altalanos!$E$12</f>
        <v>Guti János</v>
      </c>
      <c r="M4" s="143"/>
      <c r="N4" s="146"/>
      <c r="O4" s="147"/>
      <c r="P4" s="146"/>
      <c r="Q4" s="148" t="s">
        <v>64</v>
      </c>
      <c r="R4" s="149" t="s">
        <v>65</v>
      </c>
      <c r="Y4" s="134"/>
      <c r="Z4" s="134"/>
      <c r="AA4" s="134" t="s">
        <v>66</v>
      </c>
      <c r="AB4" s="135">
        <v>90</v>
      </c>
      <c r="AC4" s="135">
        <v>60</v>
      </c>
      <c r="AD4" s="135">
        <v>45</v>
      </c>
      <c r="AE4" s="135">
        <v>34</v>
      </c>
      <c r="AF4" s="135">
        <v>27</v>
      </c>
      <c r="AG4" s="135">
        <v>22</v>
      </c>
      <c r="AH4" s="135">
        <v>18</v>
      </c>
      <c r="AI4" s="135">
        <v>15</v>
      </c>
      <c r="AJ4" s="135">
        <v>12</v>
      </c>
      <c r="AK4" s="135">
        <v>9</v>
      </c>
    </row>
    <row r="5" spans="1:37" x14ac:dyDescent="0.3">
      <c r="A5" s="34"/>
      <c r="B5" s="34" t="s">
        <v>67</v>
      </c>
      <c r="C5" s="150" t="s">
        <v>68</v>
      </c>
      <c r="D5" s="34" t="s">
        <v>69</v>
      </c>
      <c r="E5" s="34" t="s">
        <v>70</v>
      </c>
      <c r="F5" s="34"/>
      <c r="G5" s="34" t="s">
        <v>36</v>
      </c>
      <c r="H5" s="34"/>
      <c r="I5" s="34" t="s">
        <v>37</v>
      </c>
      <c r="J5" s="34"/>
      <c r="K5" s="151" t="s">
        <v>71</v>
      </c>
      <c r="L5" s="151" t="s">
        <v>72</v>
      </c>
      <c r="M5" s="151" t="s">
        <v>73</v>
      </c>
      <c r="Q5" s="152" t="s">
        <v>74</v>
      </c>
      <c r="R5" s="153" t="s">
        <v>75</v>
      </c>
      <c r="Y5" s="134">
        <f>IF(OR([2]Altalanos!$A$8="F1",[2]Altalanos!$A$8="F2",[2]Altalanos!$A$8="N1",[2]Altalanos!$A$8="N2"),1,2)</f>
        <v>2</v>
      </c>
      <c r="Z5" s="134"/>
      <c r="AA5" s="134" t="s">
        <v>76</v>
      </c>
      <c r="AB5" s="135">
        <v>60</v>
      </c>
      <c r="AC5" s="135">
        <v>40</v>
      </c>
      <c r="AD5" s="135">
        <v>30</v>
      </c>
      <c r="AE5" s="135">
        <v>20</v>
      </c>
      <c r="AF5" s="135">
        <v>18</v>
      </c>
      <c r="AG5" s="135">
        <v>15</v>
      </c>
      <c r="AH5" s="135">
        <v>12</v>
      </c>
      <c r="AI5" s="135">
        <v>10</v>
      </c>
      <c r="AJ5" s="135">
        <v>8</v>
      </c>
      <c r="AK5" s="135">
        <v>6</v>
      </c>
    </row>
    <row r="6" spans="1:37" x14ac:dyDescent="0.3">
      <c r="A6" s="154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Y6" s="134"/>
      <c r="Z6" s="134"/>
      <c r="AA6" s="134" t="s">
        <v>77</v>
      </c>
      <c r="AB6" s="135">
        <v>40</v>
      </c>
      <c r="AC6" s="135">
        <v>25</v>
      </c>
      <c r="AD6" s="135">
        <v>18</v>
      </c>
      <c r="AE6" s="135">
        <v>13</v>
      </c>
      <c r="AF6" s="135">
        <v>10</v>
      </c>
      <c r="AG6" s="135">
        <v>8</v>
      </c>
      <c r="AH6" s="135">
        <v>6</v>
      </c>
      <c r="AI6" s="135">
        <v>5</v>
      </c>
      <c r="AJ6" s="135">
        <v>4</v>
      </c>
      <c r="AK6" s="135">
        <v>3</v>
      </c>
    </row>
    <row r="7" spans="1:37" x14ac:dyDescent="0.3">
      <c r="A7" s="156" t="s">
        <v>60</v>
      </c>
      <c r="B7" s="157">
        <v>1</v>
      </c>
      <c r="C7" s="158" t="e">
        <f>IF($B7="","",VLOOKUP($B7,'[2]VII. kcs. U18 fiú A'!$A$7:$O$10,5))</f>
        <v>#REF!</v>
      </c>
      <c r="D7" s="158" t="e">
        <f>IF($B7="","",VLOOKUP($B7,'[2]VII. kcs. U18 fiú A'!$A$7:$O$10,15))</f>
        <v>#REF!</v>
      </c>
      <c r="E7" s="159" t="str">
        <f>UPPER(IF($B7="","",VLOOKUP($B7,'[2]VII. kcs. U18 fiú A'!$A$7:$O$10,2)))</f>
        <v>BECSER</v>
      </c>
      <c r="F7" s="160"/>
      <c r="G7" s="159" t="str">
        <f>IF($B7="","",VLOOKUP($B7,'[2]VII. kcs. U18 fiú A'!$A$7:$O$10,3))</f>
        <v>Péter</v>
      </c>
      <c r="H7" s="160"/>
      <c r="I7" s="159" t="str">
        <f>IF($B7="","",VLOOKUP($B7,'[2]VII. kcs. U18 fiú A'!$A$7:$O$10,4))</f>
        <v>Nyíregyházi Kölcsey Ferenc Gimnázium</v>
      </c>
      <c r="J7" s="154"/>
      <c r="K7" s="161" t="s">
        <v>317</v>
      </c>
      <c r="L7" s="162" t="e">
        <f>IF(K7="","",CONCATENATE(VLOOKUP($Y$3,$AB$1:$AK$1,K7)," pont"))</f>
        <v>#N/A</v>
      </c>
      <c r="M7" s="163"/>
      <c r="Y7" s="134"/>
      <c r="Z7" s="134"/>
      <c r="AA7" s="134" t="s">
        <v>78</v>
      </c>
      <c r="AB7" s="135">
        <v>25</v>
      </c>
      <c r="AC7" s="135">
        <v>15</v>
      </c>
      <c r="AD7" s="135">
        <v>13</v>
      </c>
      <c r="AE7" s="135">
        <v>8</v>
      </c>
      <c r="AF7" s="135">
        <v>6</v>
      </c>
      <c r="AG7" s="135">
        <v>4</v>
      </c>
      <c r="AH7" s="135">
        <v>3</v>
      </c>
      <c r="AI7" s="135">
        <v>2</v>
      </c>
      <c r="AJ7" s="135">
        <v>1</v>
      </c>
      <c r="AK7" s="135">
        <v>0</v>
      </c>
    </row>
    <row r="8" spans="1:37" x14ac:dyDescent="0.3">
      <c r="A8" s="156"/>
      <c r="B8" s="164"/>
      <c r="C8" s="165"/>
      <c r="D8" s="165"/>
      <c r="E8" s="165"/>
      <c r="F8" s="165"/>
      <c r="G8" s="165"/>
      <c r="H8" s="165"/>
      <c r="I8" s="165"/>
      <c r="J8" s="154"/>
      <c r="K8" s="156"/>
      <c r="L8" s="156"/>
      <c r="M8" s="166"/>
      <c r="Y8" s="134"/>
      <c r="Z8" s="134"/>
      <c r="AA8" s="134" t="s">
        <v>79</v>
      </c>
      <c r="AB8" s="135">
        <v>15</v>
      </c>
      <c r="AC8" s="135">
        <v>10</v>
      </c>
      <c r="AD8" s="135">
        <v>7</v>
      </c>
      <c r="AE8" s="135">
        <v>5</v>
      </c>
      <c r="AF8" s="135">
        <v>4</v>
      </c>
      <c r="AG8" s="135">
        <v>3</v>
      </c>
      <c r="AH8" s="135">
        <v>2</v>
      </c>
      <c r="AI8" s="135">
        <v>1</v>
      </c>
      <c r="AJ8" s="135">
        <v>0</v>
      </c>
      <c r="AK8" s="135">
        <v>0</v>
      </c>
    </row>
    <row r="9" spans="1:37" x14ac:dyDescent="0.3">
      <c r="A9" s="156" t="s">
        <v>80</v>
      </c>
      <c r="B9" s="157">
        <v>2</v>
      </c>
      <c r="C9" s="158" t="e">
        <f>IF($B9="","",VLOOKUP($B9,'[2]VII. kcs. U18 fiú A'!$A$7:$O$10,5))</f>
        <v>#REF!</v>
      </c>
      <c r="D9" s="158" t="e">
        <f>IF($B9="","",VLOOKUP($B9,'[2]VII. kcs. U18 fiú A'!$A$7:$O$10,15))</f>
        <v>#REF!</v>
      </c>
      <c r="E9" s="159" t="str">
        <f>UPPER(IF($B9="","",VLOOKUP($B9,'[2]VII. kcs. U18 fiú A'!$A$7:$O$10,2)))</f>
        <v>MARINKA</v>
      </c>
      <c r="F9" s="160"/>
      <c r="G9" s="159" t="str">
        <f>IF($B9="","",VLOOKUP($B9,'[2]VII. kcs. U18 fiú A'!$A$7:$O$10,3))</f>
        <v>Ákos</v>
      </c>
      <c r="H9" s="160"/>
      <c r="I9" s="159" t="str">
        <f>IF($B9="","",VLOOKUP($B9,'[2]VII. kcs. U18 fiú A'!$A$7:$O$10,4))</f>
        <v>Nyíregyházi Zrínyi Ilona Gimnázium és Kollégium</v>
      </c>
      <c r="J9" s="154"/>
      <c r="K9" s="161" t="s">
        <v>321</v>
      </c>
      <c r="L9" s="162" t="e">
        <f>IF(K9="","",CONCATENATE(VLOOKUP($Y$3,$AB$1:$AK$1,K9)," pont"))</f>
        <v>#N/A</v>
      </c>
      <c r="M9" s="163"/>
      <c r="Y9" s="134"/>
      <c r="Z9" s="134"/>
      <c r="AA9" s="134" t="s">
        <v>81</v>
      </c>
      <c r="AB9" s="135">
        <v>10</v>
      </c>
      <c r="AC9" s="135">
        <v>6</v>
      </c>
      <c r="AD9" s="135">
        <v>4</v>
      </c>
      <c r="AE9" s="135">
        <v>2</v>
      </c>
      <c r="AF9" s="135">
        <v>1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</row>
    <row r="10" spans="1:37" x14ac:dyDescent="0.3">
      <c r="A10" s="156"/>
      <c r="B10" s="164"/>
      <c r="C10" s="165"/>
      <c r="D10" s="165"/>
      <c r="E10" s="165"/>
      <c r="F10" s="165"/>
      <c r="G10" s="165"/>
      <c r="H10" s="165"/>
      <c r="I10" s="165"/>
      <c r="J10" s="154"/>
      <c r="K10" s="156"/>
      <c r="L10" s="156"/>
      <c r="M10" s="166"/>
      <c r="Y10" s="134"/>
      <c r="Z10" s="134"/>
      <c r="AA10" s="134" t="s">
        <v>82</v>
      </c>
      <c r="AB10" s="135">
        <v>6</v>
      </c>
      <c r="AC10" s="135">
        <v>3</v>
      </c>
      <c r="AD10" s="135">
        <v>2</v>
      </c>
      <c r="AE10" s="135">
        <v>1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</row>
    <row r="11" spans="1:37" x14ac:dyDescent="0.3">
      <c r="A11" s="156" t="s">
        <v>83</v>
      </c>
      <c r="B11" s="157">
        <v>3</v>
      </c>
      <c r="C11" s="158" t="e">
        <f>IF($B11="","",VLOOKUP($B11,'[2]VII. kcs. U18 fiú A'!$A$7:$O$10,5))</f>
        <v>#REF!</v>
      </c>
      <c r="D11" s="158" t="e">
        <f>IF($B11="","",VLOOKUP($B11,'[2]VII. kcs. U18 fiú A'!$A$7:$O$10,15))</f>
        <v>#REF!</v>
      </c>
      <c r="E11" s="159" t="str">
        <f>UPPER(IF($B11="","",VLOOKUP($B11,'[2]VII. kcs. U18 fiú A'!$A$7:$O$10,2)))</f>
        <v>PIROS</v>
      </c>
      <c r="F11" s="160"/>
      <c r="G11" s="159" t="str">
        <f>IF($B11="","",VLOOKUP($B11,'[2]VII. kcs. U18 fiú A'!$A$7:$O$10,3))</f>
        <v>Máté László</v>
      </c>
      <c r="H11" s="160"/>
      <c r="I11" s="159" t="str">
        <f>IF($B11="","",VLOOKUP($B11,'[2]VII. kcs. U18 fiú A'!$A$7:$O$10,4))</f>
        <v>Nyíregyházi Egyetem Eötvös József Gyakorló Általános Iskola és Gimnázium</v>
      </c>
      <c r="J11" s="154"/>
      <c r="K11" s="161" t="s">
        <v>316</v>
      </c>
      <c r="L11" s="162" t="e">
        <f>IF(K11="","",CONCATENATE(VLOOKUP($Y$3,$AB$1:$AK$1,K11)," pont"))</f>
        <v>#N/A</v>
      </c>
      <c r="M11" s="163"/>
      <c r="Y11" s="134"/>
      <c r="Z11" s="134"/>
      <c r="AA11" s="134" t="s">
        <v>84</v>
      </c>
      <c r="AB11" s="135">
        <v>3</v>
      </c>
      <c r="AC11" s="135">
        <v>2</v>
      </c>
      <c r="AD11" s="135">
        <v>1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</row>
    <row r="12" spans="1:37" x14ac:dyDescent="0.3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Y12" s="134"/>
      <c r="Z12" s="134"/>
      <c r="AA12" s="134" t="s">
        <v>85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spans="1:37" x14ac:dyDescent="0.3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Y13" s="134"/>
      <c r="Z13" s="134"/>
      <c r="AA13" s="134" t="s">
        <v>86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spans="1:37" x14ac:dyDescent="0.3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7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1:37" x14ac:dyDescent="0.3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Y16" s="134"/>
      <c r="Z16" s="134"/>
      <c r="AA16" s="134" t="s">
        <v>60</v>
      </c>
      <c r="AB16" s="134">
        <v>300</v>
      </c>
      <c r="AC16" s="134">
        <v>250</v>
      </c>
      <c r="AD16" s="134">
        <v>220</v>
      </c>
      <c r="AE16" s="134">
        <v>180</v>
      </c>
      <c r="AF16" s="134">
        <v>160</v>
      </c>
      <c r="AG16" s="134">
        <v>150</v>
      </c>
      <c r="AH16" s="134">
        <v>140</v>
      </c>
      <c r="AI16" s="134">
        <v>130</v>
      </c>
      <c r="AJ16" s="134">
        <v>120</v>
      </c>
      <c r="AK16" s="134">
        <v>110</v>
      </c>
    </row>
    <row r="17" spans="1:37" x14ac:dyDescent="0.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Y17" s="134"/>
      <c r="Z17" s="134"/>
      <c r="AA17" s="134" t="s">
        <v>63</v>
      </c>
      <c r="AB17" s="134">
        <v>250</v>
      </c>
      <c r="AC17" s="134">
        <v>200</v>
      </c>
      <c r="AD17" s="134">
        <v>160</v>
      </c>
      <c r="AE17" s="134">
        <v>140</v>
      </c>
      <c r="AF17" s="134">
        <v>120</v>
      </c>
      <c r="AG17" s="134">
        <v>110</v>
      </c>
      <c r="AH17" s="134">
        <v>100</v>
      </c>
      <c r="AI17" s="134">
        <v>90</v>
      </c>
      <c r="AJ17" s="134">
        <v>80</v>
      </c>
      <c r="AK17" s="134">
        <v>70</v>
      </c>
    </row>
    <row r="18" spans="1:37" ht="18.75" customHeight="1" x14ac:dyDescent="0.3">
      <c r="A18" s="154"/>
      <c r="B18" s="316"/>
      <c r="C18" s="316"/>
      <c r="D18" s="313" t="str">
        <f>E7</f>
        <v>BECSER</v>
      </c>
      <c r="E18" s="313"/>
      <c r="F18" s="313" t="str">
        <f>E9</f>
        <v>MARINKA</v>
      </c>
      <c r="G18" s="313"/>
      <c r="H18" s="313" t="str">
        <f>E11</f>
        <v>PIROS</v>
      </c>
      <c r="I18" s="313"/>
      <c r="J18" s="154"/>
      <c r="K18" s="154"/>
      <c r="L18" s="154"/>
      <c r="M18" s="154"/>
      <c r="Y18" s="134"/>
      <c r="Z18" s="134"/>
      <c r="AA18" s="134" t="s">
        <v>66</v>
      </c>
      <c r="AB18" s="134">
        <v>200</v>
      </c>
      <c r="AC18" s="134">
        <v>150</v>
      </c>
      <c r="AD18" s="134">
        <v>130</v>
      </c>
      <c r="AE18" s="134">
        <v>110</v>
      </c>
      <c r="AF18" s="134">
        <v>95</v>
      </c>
      <c r="AG18" s="134">
        <v>80</v>
      </c>
      <c r="AH18" s="134">
        <v>70</v>
      </c>
      <c r="AI18" s="134">
        <v>60</v>
      </c>
      <c r="AJ18" s="134">
        <v>55</v>
      </c>
      <c r="AK18" s="134">
        <v>50</v>
      </c>
    </row>
    <row r="19" spans="1:37" ht="18.75" customHeight="1" x14ac:dyDescent="0.3">
      <c r="A19" s="168" t="s">
        <v>60</v>
      </c>
      <c r="B19" s="309" t="str">
        <f>E7</f>
        <v>BECSER</v>
      </c>
      <c r="C19" s="309"/>
      <c r="D19" s="310"/>
      <c r="E19" s="310"/>
      <c r="F19" s="311" t="s">
        <v>325</v>
      </c>
      <c r="G19" s="311"/>
      <c r="H19" s="311" t="s">
        <v>324</v>
      </c>
      <c r="I19" s="311"/>
      <c r="J19" s="154"/>
      <c r="K19" s="154"/>
      <c r="L19" s="154"/>
      <c r="M19" s="154"/>
      <c r="Y19" s="134"/>
      <c r="Z19" s="134"/>
      <c r="AA19" s="134" t="s">
        <v>76</v>
      </c>
      <c r="AB19" s="134">
        <v>150</v>
      </c>
      <c r="AC19" s="134">
        <v>120</v>
      </c>
      <c r="AD19" s="134">
        <v>100</v>
      </c>
      <c r="AE19" s="134">
        <v>80</v>
      </c>
      <c r="AF19" s="134">
        <v>70</v>
      </c>
      <c r="AG19" s="134">
        <v>60</v>
      </c>
      <c r="AH19" s="134">
        <v>55</v>
      </c>
      <c r="AI19" s="134">
        <v>50</v>
      </c>
      <c r="AJ19" s="134">
        <v>45</v>
      </c>
      <c r="AK19" s="134">
        <v>40</v>
      </c>
    </row>
    <row r="20" spans="1:37" ht="18.75" customHeight="1" x14ac:dyDescent="0.3">
      <c r="A20" s="168" t="s">
        <v>80</v>
      </c>
      <c r="B20" s="309" t="str">
        <f>E9</f>
        <v>MARINKA</v>
      </c>
      <c r="C20" s="309"/>
      <c r="D20" s="311"/>
      <c r="E20" s="311"/>
      <c r="F20" s="310"/>
      <c r="G20" s="310"/>
      <c r="H20" s="311" t="s">
        <v>313</v>
      </c>
      <c r="I20" s="311"/>
      <c r="J20" s="154"/>
      <c r="K20" s="154"/>
      <c r="L20" s="154"/>
      <c r="M20" s="154"/>
      <c r="Y20" s="134"/>
      <c r="Z20" s="134"/>
      <c r="AA20" s="134" t="s">
        <v>77</v>
      </c>
      <c r="AB20" s="134">
        <v>120</v>
      </c>
      <c r="AC20" s="134">
        <v>90</v>
      </c>
      <c r="AD20" s="134">
        <v>65</v>
      </c>
      <c r="AE20" s="134">
        <v>55</v>
      </c>
      <c r="AF20" s="134">
        <v>50</v>
      </c>
      <c r="AG20" s="134">
        <v>45</v>
      </c>
      <c r="AH20" s="134">
        <v>40</v>
      </c>
      <c r="AI20" s="134">
        <v>35</v>
      </c>
      <c r="AJ20" s="134">
        <v>25</v>
      </c>
      <c r="AK20" s="134">
        <v>20</v>
      </c>
    </row>
    <row r="21" spans="1:37" ht="18.75" customHeight="1" x14ac:dyDescent="0.3">
      <c r="A21" s="168" t="s">
        <v>83</v>
      </c>
      <c r="B21" s="309" t="str">
        <f>E11</f>
        <v>PIROS</v>
      </c>
      <c r="C21" s="309"/>
      <c r="D21" s="311"/>
      <c r="E21" s="311"/>
      <c r="F21" s="311"/>
      <c r="G21" s="311"/>
      <c r="H21" s="310"/>
      <c r="I21" s="310"/>
      <c r="J21" s="154"/>
      <c r="K21" s="154"/>
      <c r="L21" s="154"/>
      <c r="M21" s="154"/>
      <c r="Y21" s="134"/>
      <c r="Z21" s="134"/>
      <c r="AA21" s="134" t="s">
        <v>78</v>
      </c>
      <c r="AB21" s="134">
        <v>90</v>
      </c>
      <c r="AC21" s="134">
        <v>60</v>
      </c>
      <c r="AD21" s="134">
        <v>45</v>
      </c>
      <c r="AE21" s="134">
        <v>34</v>
      </c>
      <c r="AF21" s="134">
        <v>27</v>
      </c>
      <c r="AG21" s="134">
        <v>22</v>
      </c>
      <c r="AH21" s="134">
        <v>18</v>
      </c>
      <c r="AI21" s="134">
        <v>15</v>
      </c>
      <c r="AJ21" s="134">
        <v>12</v>
      </c>
      <c r="AK21" s="134">
        <v>9</v>
      </c>
    </row>
    <row r="22" spans="1:37" x14ac:dyDescent="0.3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Y22" s="134"/>
      <c r="Z22" s="134"/>
      <c r="AA22" s="134" t="s">
        <v>79</v>
      </c>
      <c r="AB22" s="134">
        <v>60</v>
      </c>
      <c r="AC22" s="134">
        <v>40</v>
      </c>
      <c r="AD22" s="134">
        <v>30</v>
      </c>
      <c r="AE22" s="134">
        <v>20</v>
      </c>
      <c r="AF22" s="134">
        <v>18</v>
      </c>
      <c r="AG22" s="134">
        <v>15</v>
      </c>
      <c r="AH22" s="134">
        <v>12</v>
      </c>
      <c r="AI22" s="134">
        <v>10</v>
      </c>
      <c r="AJ22" s="134">
        <v>8</v>
      </c>
      <c r="AK22" s="134">
        <v>6</v>
      </c>
    </row>
    <row r="23" spans="1:37" x14ac:dyDescent="0.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Y23" s="134"/>
      <c r="Z23" s="134"/>
      <c r="AA23" s="134" t="s">
        <v>81</v>
      </c>
      <c r="AB23" s="134">
        <v>40</v>
      </c>
      <c r="AC23" s="134">
        <v>25</v>
      </c>
      <c r="AD23" s="134">
        <v>18</v>
      </c>
      <c r="AE23" s="134">
        <v>13</v>
      </c>
      <c r="AF23" s="134">
        <v>8</v>
      </c>
      <c r="AG23" s="134">
        <v>7</v>
      </c>
      <c r="AH23" s="134">
        <v>6</v>
      </c>
      <c r="AI23" s="134">
        <v>5</v>
      </c>
      <c r="AJ23" s="134">
        <v>4</v>
      </c>
      <c r="AK23" s="134">
        <v>3</v>
      </c>
    </row>
    <row r="24" spans="1:37" x14ac:dyDescent="0.3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Y24" s="134"/>
      <c r="Z24" s="134"/>
      <c r="AA24" s="134" t="s">
        <v>82</v>
      </c>
      <c r="AB24" s="134">
        <v>25</v>
      </c>
      <c r="AC24" s="134">
        <v>15</v>
      </c>
      <c r="AD24" s="134">
        <v>13</v>
      </c>
      <c r="AE24" s="134">
        <v>7</v>
      </c>
      <c r="AF24" s="134">
        <v>6</v>
      </c>
      <c r="AG24" s="134">
        <v>5</v>
      </c>
      <c r="AH24" s="134">
        <v>4</v>
      </c>
      <c r="AI24" s="134">
        <v>3</v>
      </c>
      <c r="AJ24" s="134">
        <v>2</v>
      </c>
      <c r="AK24" s="134">
        <v>1</v>
      </c>
    </row>
    <row r="25" spans="1:37" x14ac:dyDescent="0.3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Y25" s="134"/>
      <c r="Z25" s="134"/>
      <c r="AA25" s="134" t="s">
        <v>84</v>
      </c>
      <c r="AB25" s="134">
        <v>15</v>
      </c>
      <c r="AC25" s="134">
        <v>10</v>
      </c>
      <c r="AD25" s="134">
        <v>8</v>
      </c>
      <c r="AE25" s="134">
        <v>4</v>
      </c>
      <c r="AF25" s="134">
        <v>3</v>
      </c>
      <c r="AG25" s="134">
        <v>2</v>
      </c>
      <c r="AH25" s="134">
        <v>1</v>
      </c>
      <c r="AI25" s="134">
        <v>0</v>
      </c>
      <c r="AJ25" s="134">
        <v>0</v>
      </c>
      <c r="AK25" s="134">
        <v>0</v>
      </c>
    </row>
    <row r="26" spans="1:37" x14ac:dyDescent="0.3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Y26" s="134"/>
      <c r="Z26" s="134"/>
      <c r="AA26" s="134" t="s">
        <v>85</v>
      </c>
      <c r="AB26" s="134">
        <v>10</v>
      </c>
      <c r="AC26" s="134">
        <v>6</v>
      </c>
      <c r="AD26" s="134">
        <v>4</v>
      </c>
      <c r="AE26" s="134">
        <v>2</v>
      </c>
      <c r="AF26" s="134">
        <v>1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</row>
    <row r="27" spans="1:37" x14ac:dyDescent="0.3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Y27" s="134"/>
      <c r="Z27" s="134"/>
      <c r="AA27" s="134" t="s">
        <v>86</v>
      </c>
      <c r="AB27" s="134">
        <v>3</v>
      </c>
      <c r="AC27" s="134">
        <v>2</v>
      </c>
      <c r="AD27" s="134">
        <v>1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</row>
    <row r="28" spans="1:37" x14ac:dyDescent="0.3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37" x14ac:dyDescent="0.3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37" x14ac:dyDescent="0.3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37" x14ac:dyDescent="0.3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37" x14ac:dyDescent="0.3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69"/>
      <c r="M32" s="169"/>
    </row>
    <row r="33" spans="1:18" x14ac:dyDescent="0.3">
      <c r="A33" s="170" t="s">
        <v>69</v>
      </c>
      <c r="B33" s="171"/>
      <c r="C33" s="172"/>
      <c r="D33" s="173" t="s">
        <v>87</v>
      </c>
      <c r="E33" s="174" t="s">
        <v>88</v>
      </c>
      <c r="F33" s="175"/>
      <c r="G33" s="173" t="s">
        <v>87</v>
      </c>
      <c r="H33" s="174" t="s">
        <v>89</v>
      </c>
      <c r="I33" s="176"/>
      <c r="J33" s="174" t="s">
        <v>90</v>
      </c>
      <c r="K33" s="177" t="s">
        <v>91</v>
      </c>
      <c r="L33" s="34"/>
      <c r="M33" s="178"/>
      <c r="N33" s="179"/>
      <c r="P33" s="180"/>
      <c r="Q33" s="180"/>
      <c r="R33" s="181"/>
    </row>
    <row r="34" spans="1:18" x14ac:dyDescent="0.3">
      <c r="A34" s="182" t="s">
        <v>92</v>
      </c>
      <c r="B34" s="183"/>
      <c r="C34" s="184"/>
      <c r="D34" s="185"/>
      <c r="E34" s="312"/>
      <c r="F34" s="312"/>
      <c r="G34" s="186" t="s">
        <v>93</v>
      </c>
      <c r="H34" s="183"/>
      <c r="I34" s="187"/>
      <c r="J34" s="188"/>
      <c r="K34" s="189" t="s">
        <v>94</v>
      </c>
      <c r="L34" s="190"/>
      <c r="M34" s="191"/>
      <c r="P34" s="192"/>
      <c r="Q34" s="192"/>
      <c r="R34" s="193"/>
    </row>
    <row r="35" spans="1:18" x14ac:dyDescent="0.3">
      <c r="A35" s="194" t="s">
        <v>95</v>
      </c>
      <c r="B35" s="195"/>
      <c r="C35" s="196"/>
      <c r="D35" s="197"/>
      <c r="E35" s="308"/>
      <c r="F35" s="308"/>
      <c r="G35" s="198" t="s">
        <v>96</v>
      </c>
      <c r="H35" s="199"/>
      <c r="I35" s="200"/>
      <c r="J35" s="201"/>
      <c r="K35" s="202"/>
      <c r="L35" s="169"/>
      <c r="M35" s="203"/>
      <c r="P35" s="193"/>
      <c r="Q35" s="204"/>
      <c r="R35" s="193"/>
    </row>
    <row r="36" spans="1:18" x14ac:dyDescent="0.3">
      <c r="A36" s="205"/>
      <c r="B36" s="206"/>
      <c r="C36" s="207"/>
      <c r="D36" s="197"/>
      <c r="E36" s="208"/>
      <c r="F36" s="154"/>
      <c r="G36" s="198" t="s">
        <v>97</v>
      </c>
      <c r="H36" s="199"/>
      <c r="I36" s="200"/>
      <c r="J36" s="201"/>
      <c r="K36" s="189" t="s">
        <v>98</v>
      </c>
      <c r="L36" s="190"/>
      <c r="M36" s="209"/>
      <c r="P36" s="192"/>
      <c r="Q36" s="192"/>
      <c r="R36" s="193"/>
    </row>
    <row r="37" spans="1:18" x14ac:dyDescent="0.3">
      <c r="A37" s="210"/>
      <c r="B37" s="211"/>
      <c r="C37" s="212"/>
      <c r="D37" s="197"/>
      <c r="E37" s="208"/>
      <c r="F37" s="154"/>
      <c r="G37" s="198" t="s">
        <v>99</v>
      </c>
      <c r="H37" s="199"/>
      <c r="I37" s="200"/>
      <c r="J37" s="201"/>
      <c r="K37" s="213"/>
      <c r="L37" s="154"/>
      <c r="M37" s="191"/>
      <c r="P37" s="193"/>
      <c r="Q37" s="204"/>
      <c r="R37" s="193"/>
    </row>
    <row r="38" spans="1:18" x14ac:dyDescent="0.3">
      <c r="A38" s="214"/>
      <c r="B38" s="215"/>
      <c r="C38" s="216"/>
      <c r="D38" s="197"/>
      <c r="E38" s="208"/>
      <c r="F38" s="154"/>
      <c r="G38" s="198" t="s">
        <v>100</v>
      </c>
      <c r="H38" s="199"/>
      <c r="I38" s="200"/>
      <c r="J38" s="201"/>
      <c r="K38" s="194"/>
      <c r="L38" s="169"/>
      <c r="M38" s="203"/>
      <c r="P38" s="193"/>
      <c r="Q38" s="204"/>
      <c r="R38" s="193"/>
    </row>
    <row r="39" spans="1:18" x14ac:dyDescent="0.3">
      <c r="A39" s="217"/>
      <c r="B39" s="18"/>
      <c r="C39" s="212"/>
      <c r="D39" s="197"/>
      <c r="E39" s="208"/>
      <c r="F39" s="154"/>
      <c r="G39" s="198" t="s">
        <v>101</v>
      </c>
      <c r="H39" s="199"/>
      <c r="I39" s="200"/>
      <c r="J39" s="201"/>
      <c r="K39" s="189" t="s">
        <v>30</v>
      </c>
      <c r="L39" s="190"/>
      <c r="M39" s="209"/>
      <c r="P39" s="192"/>
      <c r="Q39" s="192"/>
      <c r="R39" s="193"/>
    </row>
    <row r="40" spans="1:18" x14ac:dyDescent="0.3">
      <c r="A40" s="217"/>
      <c r="B40" s="18"/>
      <c r="C40" s="218"/>
      <c r="D40" s="197"/>
      <c r="E40" s="208"/>
      <c r="F40" s="154"/>
      <c r="G40" s="198" t="s">
        <v>102</v>
      </c>
      <c r="H40" s="199"/>
      <c r="I40" s="200"/>
      <c r="J40" s="201"/>
      <c r="K40" s="213"/>
      <c r="L40" s="154"/>
      <c r="M40" s="191"/>
      <c r="P40" s="193"/>
      <c r="Q40" s="204"/>
      <c r="R40" s="193"/>
    </row>
    <row r="41" spans="1:18" x14ac:dyDescent="0.3">
      <c r="A41" s="219"/>
      <c r="B41" s="220"/>
      <c r="C41" s="221"/>
      <c r="D41" s="222"/>
      <c r="E41" s="223"/>
      <c r="F41" s="169"/>
      <c r="G41" s="224" t="s">
        <v>103</v>
      </c>
      <c r="H41" s="195"/>
      <c r="I41" s="225"/>
      <c r="J41" s="226"/>
      <c r="K41" s="194" t="str">
        <f>L4</f>
        <v>Guti János</v>
      </c>
      <c r="L41" s="169"/>
      <c r="M41" s="203"/>
      <c r="P41" s="193"/>
      <c r="Q41" s="204"/>
      <c r="R41" s="227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7" priority="2" stopIfTrue="1" operator="equal">
      <formula>"Bye"</formula>
    </cfRule>
  </conditionalFormatting>
  <conditionalFormatting sqref="R41">
    <cfRule type="expression" dxfId="16" priority="1" stopIfTrue="1">
      <formula>$O$1="CU"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Q134"/>
  <sheetViews>
    <sheetView workbookViewId="0">
      <selection activeCell="B7" sqref="B7:G8"/>
    </sheetView>
  </sheetViews>
  <sheetFormatPr defaultRowHeight="14.4" x14ac:dyDescent="0.3"/>
  <cols>
    <col min="1" max="1" width="3.88671875" customWidth="1"/>
    <col min="2" max="2" width="16.5546875" customWidth="1"/>
    <col min="3" max="3" width="19" customWidth="1"/>
    <col min="4" max="4" width="13.88671875" style="114" customWidth="1"/>
    <col min="5" max="5" width="12.109375" style="115" customWidth="1"/>
    <col min="6" max="6" width="6.109375" style="116" hidden="1" customWidth="1"/>
    <col min="7" max="7" width="29.88671875" style="116" customWidth="1"/>
    <col min="8" max="8" width="7.6640625" style="114" customWidth="1"/>
    <col min="9" max="13" width="7.4414062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16.5546875" customWidth="1"/>
    <col min="259" max="259" width="19" customWidth="1"/>
    <col min="260" max="260" width="13.88671875" customWidth="1"/>
    <col min="261" max="261" width="12.109375" customWidth="1"/>
    <col min="262" max="262" width="0" hidden="1" customWidth="1"/>
    <col min="263" max="263" width="29.8867187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16.5546875" customWidth="1"/>
    <col min="515" max="515" width="19" customWidth="1"/>
    <col min="516" max="516" width="13.88671875" customWidth="1"/>
    <col min="517" max="517" width="12.109375" customWidth="1"/>
    <col min="518" max="518" width="0" hidden="1" customWidth="1"/>
    <col min="519" max="519" width="29.8867187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16.5546875" customWidth="1"/>
    <col min="771" max="771" width="19" customWidth="1"/>
    <col min="772" max="772" width="13.88671875" customWidth="1"/>
    <col min="773" max="773" width="12.109375" customWidth="1"/>
    <col min="774" max="774" width="0" hidden="1" customWidth="1"/>
    <col min="775" max="775" width="29.8867187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16.5546875" customWidth="1"/>
    <col min="1027" max="1027" width="19" customWidth="1"/>
    <col min="1028" max="1028" width="13.88671875" customWidth="1"/>
    <col min="1029" max="1029" width="12.109375" customWidth="1"/>
    <col min="1030" max="1030" width="0" hidden="1" customWidth="1"/>
    <col min="1031" max="1031" width="29.8867187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16.5546875" customWidth="1"/>
    <col min="1283" max="1283" width="19" customWidth="1"/>
    <col min="1284" max="1284" width="13.88671875" customWidth="1"/>
    <col min="1285" max="1285" width="12.109375" customWidth="1"/>
    <col min="1286" max="1286" width="0" hidden="1" customWidth="1"/>
    <col min="1287" max="1287" width="29.8867187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16.5546875" customWidth="1"/>
    <col min="1539" max="1539" width="19" customWidth="1"/>
    <col min="1540" max="1540" width="13.88671875" customWidth="1"/>
    <col min="1541" max="1541" width="12.109375" customWidth="1"/>
    <col min="1542" max="1542" width="0" hidden="1" customWidth="1"/>
    <col min="1543" max="1543" width="29.8867187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16.5546875" customWidth="1"/>
    <col min="1795" max="1795" width="19" customWidth="1"/>
    <col min="1796" max="1796" width="13.88671875" customWidth="1"/>
    <col min="1797" max="1797" width="12.109375" customWidth="1"/>
    <col min="1798" max="1798" width="0" hidden="1" customWidth="1"/>
    <col min="1799" max="1799" width="29.8867187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16.5546875" customWidth="1"/>
    <col min="2051" max="2051" width="19" customWidth="1"/>
    <col min="2052" max="2052" width="13.88671875" customWidth="1"/>
    <col min="2053" max="2053" width="12.109375" customWidth="1"/>
    <col min="2054" max="2054" width="0" hidden="1" customWidth="1"/>
    <col min="2055" max="2055" width="29.8867187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16.5546875" customWidth="1"/>
    <col min="2307" max="2307" width="19" customWidth="1"/>
    <col min="2308" max="2308" width="13.88671875" customWidth="1"/>
    <col min="2309" max="2309" width="12.109375" customWidth="1"/>
    <col min="2310" max="2310" width="0" hidden="1" customWidth="1"/>
    <col min="2311" max="2311" width="29.8867187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16.5546875" customWidth="1"/>
    <col min="2563" max="2563" width="19" customWidth="1"/>
    <col min="2564" max="2564" width="13.88671875" customWidth="1"/>
    <col min="2565" max="2565" width="12.109375" customWidth="1"/>
    <col min="2566" max="2566" width="0" hidden="1" customWidth="1"/>
    <col min="2567" max="2567" width="29.8867187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16.5546875" customWidth="1"/>
    <col min="2819" max="2819" width="19" customWidth="1"/>
    <col min="2820" max="2820" width="13.88671875" customWidth="1"/>
    <col min="2821" max="2821" width="12.109375" customWidth="1"/>
    <col min="2822" max="2822" width="0" hidden="1" customWidth="1"/>
    <col min="2823" max="2823" width="29.8867187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16.5546875" customWidth="1"/>
    <col min="3075" max="3075" width="19" customWidth="1"/>
    <col min="3076" max="3076" width="13.88671875" customWidth="1"/>
    <col min="3077" max="3077" width="12.109375" customWidth="1"/>
    <col min="3078" max="3078" width="0" hidden="1" customWidth="1"/>
    <col min="3079" max="3079" width="29.8867187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16.5546875" customWidth="1"/>
    <col min="3331" max="3331" width="19" customWidth="1"/>
    <col min="3332" max="3332" width="13.88671875" customWidth="1"/>
    <col min="3333" max="3333" width="12.109375" customWidth="1"/>
    <col min="3334" max="3334" width="0" hidden="1" customWidth="1"/>
    <col min="3335" max="3335" width="29.8867187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16.5546875" customWidth="1"/>
    <col min="3587" max="3587" width="19" customWidth="1"/>
    <col min="3588" max="3588" width="13.88671875" customWidth="1"/>
    <col min="3589" max="3589" width="12.109375" customWidth="1"/>
    <col min="3590" max="3590" width="0" hidden="1" customWidth="1"/>
    <col min="3591" max="3591" width="29.8867187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16.5546875" customWidth="1"/>
    <col min="3843" max="3843" width="19" customWidth="1"/>
    <col min="3844" max="3844" width="13.88671875" customWidth="1"/>
    <col min="3845" max="3845" width="12.109375" customWidth="1"/>
    <col min="3846" max="3846" width="0" hidden="1" customWidth="1"/>
    <col min="3847" max="3847" width="29.8867187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16.5546875" customWidth="1"/>
    <col min="4099" max="4099" width="19" customWidth="1"/>
    <col min="4100" max="4100" width="13.88671875" customWidth="1"/>
    <col min="4101" max="4101" width="12.109375" customWidth="1"/>
    <col min="4102" max="4102" width="0" hidden="1" customWidth="1"/>
    <col min="4103" max="4103" width="29.8867187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16.5546875" customWidth="1"/>
    <col min="4355" max="4355" width="19" customWidth="1"/>
    <col min="4356" max="4356" width="13.88671875" customWidth="1"/>
    <col min="4357" max="4357" width="12.109375" customWidth="1"/>
    <col min="4358" max="4358" width="0" hidden="1" customWidth="1"/>
    <col min="4359" max="4359" width="29.8867187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16.5546875" customWidth="1"/>
    <col min="4611" max="4611" width="19" customWidth="1"/>
    <col min="4612" max="4612" width="13.88671875" customWidth="1"/>
    <col min="4613" max="4613" width="12.109375" customWidth="1"/>
    <col min="4614" max="4614" width="0" hidden="1" customWidth="1"/>
    <col min="4615" max="4615" width="29.8867187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16.5546875" customWidth="1"/>
    <col min="4867" max="4867" width="19" customWidth="1"/>
    <col min="4868" max="4868" width="13.88671875" customWidth="1"/>
    <col min="4869" max="4869" width="12.109375" customWidth="1"/>
    <col min="4870" max="4870" width="0" hidden="1" customWidth="1"/>
    <col min="4871" max="4871" width="29.8867187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16.5546875" customWidth="1"/>
    <col min="5123" max="5123" width="19" customWidth="1"/>
    <col min="5124" max="5124" width="13.88671875" customWidth="1"/>
    <col min="5125" max="5125" width="12.109375" customWidth="1"/>
    <col min="5126" max="5126" width="0" hidden="1" customWidth="1"/>
    <col min="5127" max="5127" width="29.8867187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16.5546875" customWidth="1"/>
    <col min="5379" max="5379" width="19" customWidth="1"/>
    <col min="5380" max="5380" width="13.88671875" customWidth="1"/>
    <col min="5381" max="5381" width="12.109375" customWidth="1"/>
    <col min="5382" max="5382" width="0" hidden="1" customWidth="1"/>
    <col min="5383" max="5383" width="29.8867187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16.5546875" customWidth="1"/>
    <col min="5635" max="5635" width="19" customWidth="1"/>
    <col min="5636" max="5636" width="13.88671875" customWidth="1"/>
    <col min="5637" max="5637" width="12.109375" customWidth="1"/>
    <col min="5638" max="5638" width="0" hidden="1" customWidth="1"/>
    <col min="5639" max="5639" width="29.8867187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16.5546875" customWidth="1"/>
    <col min="5891" max="5891" width="19" customWidth="1"/>
    <col min="5892" max="5892" width="13.88671875" customWidth="1"/>
    <col min="5893" max="5893" width="12.109375" customWidth="1"/>
    <col min="5894" max="5894" width="0" hidden="1" customWidth="1"/>
    <col min="5895" max="5895" width="29.8867187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16.5546875" customWidth="1"/>
    <col min="6147" max="6147" width="19" customWidth="1"/>
    <col min="6148" max="6148" width="13.88671875" customWidth="1"/>
    <col min="6149" max="6149" width="12.109375" customWidth="1"/>
    <col min="6150" max="6150" width="0" hidden="1" customWidth="1"/>
    <col min="6151" max="6151" width="29.8867187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16.5546875" customWidth="1"/>
    <col min="6403" max="6403" width="19" customWidth="1"/>
    <col min="6404" max="6404" width="13.88671875" customWidth="1"/>
    <col min="6405" max="6405" width="12.109375" customWidth="1"/>
    <col min="6406" max="6406" width="0" hidden="1" customWidth="1"/>
    <col min="6407" max="6407" width="29.8867187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16.5546875" customWidth="1"/>
    <col min="6659" max="6659" width="19" customWidth="1"/>
    <col min="6660" max="6660" width="13.88671875" customWidth="1"/>
    <col min="6661" max="6661" width="12.109375" customWidth="1"/>
    <col min="6662" max="6662" width="0" hidden="1" customWidth="1"/>
    <col min="6663" max="6663" width="29.8867187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16.5546875" customWidth="1"/>
    <col min="6915" max="6915" width="19" customWidth="1"/>
    <col min="6916" max="6916" width="13.88671875" customWidth="1"/>
    <col min="6917" max="6917" width="12.109375" customWidth="1"/>
    <col min="6918" max="6918" width="0" hidden="1" customWidth="1"/>
    <col min="6919" max="6919" width="29.8867187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16.5546875" customWidth="1"/>
    <col min="7171" max="7171" width="19" customWidth="1"/>
    <col min="7172" max="7172" width="13.88671875" customWidth="1"/>
    <col min="7173" max="7173" width="12.109375" customWidth="1"/>
    <col min="7174" max="7174" width="0" hidden="1" customWidth="1"/>
    <col min="7175" max="7175" width="29.8867187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16.5546875" customWidth="1"/>
    <col min="7427" max="7427" width="19" customWidth="1"/>
    <col min="7428" max="7428" width="13.88671875" customWidth="1"/>
    <col min="7429" max="7429" width="12.109375" customWidth="1"/>
    <col min="7430" max="7430" width="0" hidden="1" customWidth="1"/>
    <col min="7431" max="7431" width="29.8867187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16.5546875" customWidth="1"/>
    <col min="7683" max="7683" width="19" customWidth="1"/>
    <col min="7684" max="7684" width="13.88671875" customWidth="1"/>
    <col min="7685" max="7685" width="12.109375" customWidth="1"/>
    <col min="7686" max="7686" width="0" hidden="1" customWidth="1"/>
    <col min="7687" max="7687" width="29.8867187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16.5546875" customWidth="1"/>
    <col min="7939" max="7939" width="19" customWidth="1"/>
    <col min="7940" max="7940" width="13.88671875" customWidth="1"/>
    <col min="7941" max="7941" width="12.109375" customWidth="1"/>
    <col min="7942" max="7942" width="0" hidden="1" customWidth="1"/>
    <col min="7943" max="7943" width="29.8867187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16.5546875" customWidth="1"/>
    <col min="8195" max="8195" width="19" customWidth="1"/>
    <col min="8196" max="8196" width="13.88671875" customWidth="1"/>
    <col min="8197" max="8197" width="12.109375" customWidth="1"/>
    <col min="8198" max="8198" width="0" hidden="1" customWidth="1"/>
    <col min="8199" max="8199" width="29.8867187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16.5546875" customWidth="1"/>
    <col min="8451" max="8451" width="19" customWidth="1"/>
    <col min="8452" max="8452" width="13.88671875" customWidth="1"/>
    <col min="8453" max="8453" width="12.109375" customWidth="1"/>
    <col min="8454" max="8454" width="0" hidden="1" customWidth="1"/>
    <col min="8455" max="8455" width="29.8867187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16.5546875" customWidth="1"/>
    <col min="8707" max="8707" width="19" customWidth="1"/>
    <col min="8708" max="8708" width="13.88671875" customWidth="1"/>
    <col min="8709" max="8709" width="12.109375" customWidth="1"/>
    <col min="8710" max="8710" width="0" hidden="1" customWidth="1"/>
    <col min="8711" max="8711" width="29.8867187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16.5546875" customWidth="1"/>
    <col min="8963" max="8963" width="19" customWidth="1"/>
    <col min="8964" max="8964" width="13.88671875" customWidth="1"/>
    <col min="8965" max="8965" width="12.109375" customWidth="1"/>
    <col min="8966" max="8966" width="0" hidden="1" customWidth="1"/>
    <col min="8967" max="8967" width="29.8867187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16.5546875" customWidth="1"/>
    <col min="9219" max="9219" width="19" customWidth="1"/>
    <col min="9220" max="9220" width="13.88671875" customWidth="1"/>
    <col min="9221" max="9221" width="12.109375" customWidth="1"/>
    <col min="9222" max="9222" width="0" hidden="1" customWidth="1"/>
    <col min="9223" max="9223" width="29.8867187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16.5546875" customWidth="1"/>
    <col min="9475" max="9475" width="19" customWidth="1"/>
    <col min="9476" max="9476" width="13.88671875" customWidth="1"/>
    <col min="9477" max="9477" width="12.109375" customWidth="1"/>
    <col min="9478" max="9478" width="0" hidden="1" customWidth="1"/>
    <col min="9479" max="9479" width="29.8867187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16.5546875" customWidth="1"/>
    <col min="9731" max="9731" width="19" customWidth="1"/>
    <col min="9732" max="9732" width="13.88671875" customWidth="1"/>
    <col min="9733" max="9733" width="12.109375" customWidth="1"/>
    <col min="9734" max="9734" width="0" hidden="1" customWidth="1"/>
    <col min="9735" max="9735" width="29.8867187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16.5546875" customWidth="1"/>
    <col min="9987" max="9987" width="19" customWidth="1"/>
    <col min="9988" max="9988" width="13.88671875" customWidth="1"/>
    <col min="9989" max="9989" width="12.109375" customWidth="1"/>
    <col min="9990" max="9990" width="0" hidden="1" customWidth="1"/>
    <col min="9991" max="9991" width="29.8867187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16.5546875" customWidth="1"/>
    <col min="10243" max="10243" width="19" customWidth="1"/>
    <col min="10244" max="10244" width="13.88671875" customWidth="1"/>
    <col min="10245" max="10245" width="12.109375" customWidth="1"/>
    <col min="10246" max="10246" width="0" hidden="1" customWidth="1"/>
    <col min="10247" max="10247" width="29.8867187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16.5546875" customWidth="1"/>
    <col min="10499" max="10499" width="19" customWidth="1"/>
    <col min="10500" max="10500" width="13.88671875" customWidth="1"/>
    <col min="10501" max="10501" width="12.109375" customWidth="1"/>
    <col min="10502" max="10502" width="0" hidden="1" customWidth="1"/>
    <col min="10503" max="10503" width="29.8867187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16.5546875" customWidth="1"/>
    <col min="10755" max="10755" width="19" customWidth="1"/>
    <col min="10756" max="10756" width="13.88671875" customWidth="1"/>
    <col min="10757" max="10757" width="12.109375" customWidth="1"/>
    <col min="10758" max="10758" width="0" hidden="1" customWidth="1"/>
    <col min="10759" max="10759" width="29.8867187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16.5546875" customWidth="1"/>
    <col min="11011" max="11011" width="19" customWidth="1"/>
    <col min="11012" max="11012" width="13.88671875" customWidth="1"/>
    <col min="11013" max="11013" width="12.109375" customWidth="1"/>
    <col min="11014" max="11014" width="0" hidden="1" customWidth="1"/>
    <col min="11015" max="11015" width="29.8867187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16.5546875" customWidth="1"/>
    <col min="11267" max="11267" width="19" customWidth="1"/>
    <col min="11268" max="11268" width="13.88671875" customWidth="1"/>
    <col min="11269" max="11269" width="12.109375" customWidth="1"/>
    <col min="11270" max="11270" width="0" hidden="1" customWidth="1"/>
    <col min="11271" max="11271" width="29.8867187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16.5546875" customWidth="1"/>
    <col min="11523" max="11523" width="19" customWidth="1"/>
    <col min="11524" max="11524" width="13.88671875" customWidth="1"/>
    <col min="11525" max="11525" width="12.109375" customWidth="1"/>
    <col min="11526" max="11526" width="0" hidden="1" customWidth="1"/>
    <col min="11527" max="11527" width="29.8867187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16.5546875" customWidth="1"/>
    <col min="11779" max="11779" width="19" customWidth="1"/>
    <col min="11780" max="11780" width="13.88671875" customWidth="1"/>
    <col min="11781" max="11781" width="12.109375" customWidth="1"/>
    <col min="11782" max="11782" width="0" hidden="1" customWidth="1"/>
    <col min="11783" max="11783" width="29.8867187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16.5546875" customWidth="1"/>
    <col min="12035" max="12035" width="19" customWidth="1"/>
    <col min="12036" max="12036" width="13.88671875" customWidth="1"/>
    <col min="12037" max="12037" width="12.109375" customWidth="1"/>
    <col min="12038" max="12038" width="0" hidden="1" customWidth="1"/>
    <col min="12039" max="12039" width="29.8867187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16.5546875" customWidth="1"/>
    <col min="12291" max="12291" width="19" customWidth="1"/>
    <col min="12292" max="12292" width="13.88671875" customWidth="1"/>
    <col min="12293" max="12293" width="12.109375" customWidth="1"/>
    <col min="12294" max="12294" width="0" hidden="1" customWidth="1"/>
    <col min="12295" max="12295" width="29.8867187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16.5546875" customWidth="1"/>
    <col min="12547" max="12547" width="19" customWidth="1"/>
    <col min="12548" max="12548" width="13.88671875" customWidth="1"/>
    <col min="12549" max="12549" width="12.109375" customWidth="1"/>
    <col min="12550" max="12550" width="0" hidden="1" customWidth="1"/>
    <col min="12551" max="12551" width="29.8867187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16.5546875" customWidth="1"/>
    <col min="12803" max="12803" width="19" customWidth="1"/>
    <col min="12804" max="12804" width="13.88671875" customWidth="1"/>
    <col min="12805" max="12805" width="12.109375" customWidth="1"/>
    <col min="12806" max="12806" width="0" hidden="1" customWidth="1"/>
    <col min="12807" max="12807" width="29.8867187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16.5546875" customWidth="1"/>
    <col min="13059" max="13059" width="19" customWidth="1"/>
    <col min="13060" max="13060" width="13.88671875" customWidth="1"/>
    <col min="13061" max="13061" width="12.109375" customWidth="1"/>
    <col min="13062" max="13062" width="0" hidden="1" customWidth="1"/>
    <col min="13063" max="13063" width="29.8867187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16.5546875" customWidth="1"/>
    <col min="13315" max="13315" width="19" customWidth="1"/>
    <col min="13316" max="13316" width="13.88671875" customWidth="1"/>
    <col min="13317" max="13317" width="12.109375" customWidth="1"/>
    <col min="13318" max="13318" width="0" hidden="1" customWidth="1"/>
    <col min="13319" max="13319" width="29.8867187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16.5546875" customWidth="1"/>
    <col min="13571" max="13571" width="19" customWidth="1"/>
    <col min="13572" max="13572" width="13.88671875" customWidth="1"/>
    <col min="13573" max="13573" width="12.109375" customWidth="1"/>
    <col min="13574" max="13574" width="0" hidden="1" customWidth="1"/>
    <col min="13575" max="13575" width="29.8867187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16.5546875" customWidth="1"/>
    <col min="13827" max="13827" width="19" customWidth="1"/>
    <col min="13828" max="13828" width="13.88671875" customWidth="1"/>
    <col min="13829" max="13829" width="12.109375" customWidth="1"/>
    <col min="13830" max="13830" width="0" hidden="1" customWidth="1"/>
    <col min="13831" max="13831" width="29.8867187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16.5546875" customWidth="1"/>
    <col min="14083" max="14083" width="19" customWidth="1"/>
    <col min="14084" max="14084" width="13.88671875" customWidth="1"/>
    <col min="14085" max="14085" width="12.109375" customWidth="1"/>
    <col min="14086" max="14086" width="0" hidden="1" customWidth="1"/>
    <col min="14087" max="14087" width="29.8867187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16.5546875" customWidth="1"/>
    <col min="14339" max="14339" width="19" customWidth="1"/>
    <col min="14340" max="14340" width="13.88671875" customWidth="1"/>
    <col min="14341" max="14341" width="12.109375" customWidth="1"/>
    <col min="14342" max="14342" width="0" hidden="1" customWidth="1"/>
    <col min="14343" max="14343" width="29.8867187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16.5546875" customWidth="1"/>
    <col min="14595" max="14595" width="19" customWidth="1"/>
    <col min="14596" max="14596" width="13.88671875" customWidth="1"/>
    <col min="14597" max="14597" width="12.109375" customWidth="1"/>
    <col min="14598" max="14598" width="0" hidden="1" customWidth="1"/>
    <col min="14599" max="14599" width="29.8867187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16.5546875" customWidth="1"/>
    <col min="14851" max="14851" width="19" customWidth="1"/>
    <col min="14852" max="14852" width="13.88671875" customWidth="1"/>
    <col min="14853" max="14853" width="12.109375" customWidth="1"/>
    <col min="14854" max="14854" width="0" hidden="1" customWidth="1"/>
    <col min="14855" max="14855" width="29.8867187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16.5546875" customWidth="1"/>
    <col min="15107" max="15107" width="19" customWidth="1"/>
    <col min="15108" max="15108" width="13.88671875" customWidth="1"/>
    <col min="15109" max="15109" width="12.109375" customWidth="1"/>
    <col min="15110" max="15110" width="0" hidden="1" customWidth="1"/>
    <col min="15111" max="15111" width="29.8867187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16.5546875" customWidth="1"/>
    <col min="15363" max="15363" width="19" customWidth="1"/>
    <col min="15364" max="15364" width="13.88671875" customWidth="1"/>
    <col min="15365" max="15365" width="12.109375" customWidth="1"/>
    <col min="15366" max="15366" width="0" hidden="1" customWidth="1"/>
    <col min="15367" max="15367" width="29.8867187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16.5546875" customWidth="1"/>
    <col min="15619" max="15619" width="19" customWidth="1"/>
    <col min="15620" max="15620" width="13.88671875" customWidth="1"/>
    <col min="15621" max="15621" width="12.109375" customWidth="1"/>
    <col min="15622" max="15622" width="0" hidden="1" customWidth="1"/>
    <col min="15623" max="15623" width="29.8867187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16.5546875" customWidth="1"/>
    <col min="15875" max="15875" width="19" customWidth="1"/>
    <col min="15876" max="15876" width="13.88671875" customWidth="1"/>
    <col min="15877" max="15877" width="12.109375" customWidth="1"/>
    <col min="15878" max="15878" width="0" hidden="1" customWidth="1"/>
    <col min="15879" max="15879" width="29.8867187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16.5546875" customWidth="1"/>
    <col min="16131" max="16131" width="19" customWidth="1"/>
    <col min="16132" max="16132" width="13.88671875" customWidth="1"/>
    <col min="16133" max="16133" width="12.109375" customWidth="1"/>
    <col min="16134" max="16134" width="0" hidden="1" customWidth="1"/>
    <col min="16135" max="16135" width="29.8867187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tr">
        <f>[1]Altalanos!$A$6</f>
        <v>Sz-Sz-B vármegyei Diákolimpia továbbjutottak és döntők</v>
      </c>
      <c r="B1" s="40"/>
      <c r="C1" s="40"/>
      <c r="D1" s="41"/>
      <c r="E1" s="42" t="s">
        <v>26</v>
      </c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228" t="s">
        <v>175</v>
      </c>
      <c r="D2" s="43"/>
      <c r="E2" s="42" t="s">
        <v>28</v>
      </c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[1]Altalanos!$A$10</f>
        <v>45776</v>
      </c>
      <c r="B5" s="72"/>
      <c r="C5" s="73" t="str">
        <f>[1]Altalanos!$C$10</f>
        <v>Nyíregyháza</v>
      </c>
      <c r="D5" s="74" t="str">
        <f>[1]Altalanos!$D$10</f>
        <v xml:space="preserve">  </v>
      </c>
      <c r="E5" s="74"/>
      <c r="F5" s="74"/>
      <c r="G5" s="74"/>
      <c r="H5" s="75" t="str">
        <f>[1]Altalanos!$E$12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250" t="s">
        <v>104</v>
      </c>
      <c r="C6" s="251" t="s">
        <v>105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229" t="s">
        <v>176</v>
      </c>
      <c r="C7" s="253" t="s">
        <v>175</v>
      </c>
      <c r="D7" s="254" t="s">
        <v>138</v>
      </c>
      <c r="E7" s="96"/>
      <c r="F7" s="97"/>
      <c r="G7" s="98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255" t="s">
        <v>177</v>
      </c>
      <c r="C8" s="256" t="s">
        <v>175</v>
      </c>
      <c r="D8" s="257" t="s">
        <v>55</v>
      </c>
      <c r="E8" s="96"/>
      <c r="F8" s="107"/>
      <c r="G8" s="108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94"/>
      <c r="C9" s="95"/>
      <c r="D9"/>
      <c r="E9" s="96"/>
      <c r="F9" s="107"/>
      <c r="G9" s="108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111"/>
      <c r="C10" s="111"/>
      <c r="D10" s="99"/>
      <c r="E10" s="96"/>
      <c r="F10" s="107"/>
      <c r="G10" s="108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/>
      <c r="B11"/>
      <c r="C11"/>
      <c r="D11" s="114"/>
      <c r="E11" s="115"/>
      <c r="F11" s="116"/>
      <c r="G11" s="116"/>
      <c r="H11" s="114"/>
      <c r="I11" s="114"/>
      <c r="J11" s="114"/>
      <c r="K11" s="114"/>
      <c r="L11" s="114"/>
      <c r="M11" s="114"/>
      <c r="N11" s="114"/>
      <c r="O11" s="114"/>
      <c r="P11" s="114"/>
      <c r="Q11" s="114"/>
    </row>
    <row r="12" spans="1:17" s="106" customFormat="1" ht="18.899999999999999" customHeight="1" x14ac:dyDescent="0.3">
      <c r="A12"/>
      <c r="B12"/>
      <c r="C12"/>
      <c r="D12" s="114"/>
      <c r="E12" s="115"/>
      <c r="F12" s="116"/>
      <c r="G12" s="116"/>
      <c r="H12" s="114"/>
      <c r="I12" s="114"/>
      <c r="J12" s="114"/>
      <c r="K12" s="114"/>
      <c r="L12" s="114"/>
      <c r="M12" s="114"/>
      <c r="N12" s="114"/>
      <c r="O12" s="114"/>
      <c r="P12" s="114"/>
      <c r="Q12" s="114"/>
    </row>
    <row r="13" spans="1:17" s="106" customFormat="1" ht="18.899999999999999" customHeight="1" x14ac:dyDescent="0.3">
      <c r="A13"/>
      <c r="B13"/>
      <c r="C13"/>
      <c r="D13" s="114"/>
      <c r="E13" s="115"/>
      <c r="F13" s="116"/>
      <c r="G13" s="116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1:17" s="106" customFormat="1" ht="18.899999999999999" customHeight="1" x14ac:dyDescent="0.3">
      <c r="A14"/>
      <c r="B14"/>
      <c r="C14"/>
      <c r="D14" s="114"/>
      <c r="E14" s="115"/>
      <c r="F14" s="116"/>
      <c r="G14" s="116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06" customFormat="1" ht="18.899999999999999" customHeight="1" x14ac:dyDescent="0.3">
      <c r="A15"/>
      <c r="B15"/>
      <c r="C15"/>
      <c r="D15" s="114"/>
      <c r="E15" s="115"/>
      <c r="F15" s="116"/>
      <c r="G15" s="116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s="106" customFormat="1" ht="18.899999999999999" customHeight="1" x14ac:dyDescent="0.3">
      <c r="A16"/>
      <c r="B16"/>
      <c r="C16"/>
      <c r="D16" s="114"/>
      <c r="E16" s="115"/>
      <c r="F16" s="116"/>
      <c r="G16" s="116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s="106" customFormat="1" ht="18.899999999999999" customHeight="1" x14ac:dyDescent="0.3">
      <c r="A17"/>
      <c r="B17"/>
      <c r="C17"/>
      <c r="D17" s="114"/>
      <c r="E17" s="115"/>
      <c r="F17" s="116"/>
      <c r="G17" s="116"/>
      <c r="H17" s="114"/>
      <c r="I17" s="114"/>
      <c r="J17" s="114"/>
      <c r="K17" s="114"/>
      <c r="L17" s="114"/>
      <c r="M17" s="114"/>
      <c r="N17" s="114"/>
      <c r="O17" s="114"/>
      <c r="P17" s="114"/>
      <c r="Q17" s="114"/>
    </row>
    <row r="18" spans="1:17" s="106" customFormat="1" ht="18.899999999999999" customHeight="1" x14ac:dyDescent="0.3">
      <c r="A18"/>
      <c r="B18"/>
      <c r="C18"/>
      <c r="D18" s="114"/>
      <c r="E18" s="115"/>
      <c r="F18" s="116"/>
      <c r="G18" s="116"/>
      <c r="H18" s="114"/>
      <c r="I18" s="114"/>
      <c r="J18" s="114"/>
      <c r="K18" s="114"/>
      <c r="L18" s="114"/>
      <c r="M18" s="114"/>
      <c r="N18" s="114"/>
      <c r="O18" s="114"/>
      <c r="P18" s="114"/>
      <c r="Q18" s="114"/>
    </row>
    <row r="19" spans="1:17" s="106" customFormat="1" ht="18.899999999999999" customHeight="1" x14ac:dyDescent="0.3">
      <c r="A19"/>
      <c r="B19"/>
      <c r="C19"/>
      <c r="D19" s="114"/>
      <c r="E19" s="115"/>
      <c r="F19" s="116"/>
      <c r="G19" s="116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s="106" customFormat="1" ht="18.899999999999999" customHeight="1" x14ac:dyDescent="0.3">
      <c r="A20"/>
      <c r="B20"/>
      <c r="C20"/>
      <c r="D20" s="114"/>
      <c r="E20" s="115"/>
      <c r="F20" s="116"/>
      <c r="G20" s="116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s="106" customFormat="1" ht="18.899999999999999" customHeight="1" x14ac:dyDescent="0.3">
      <c r="A21"/>
      <c r="B21"/>
      <c r="C21"/>
      <c r="D21" s="114"/>
      <c r="E21" s="115"/>
      <c r="F21" s="116"/>
      <c r="G21" s="116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s="106" customFormat="1" ht="18.899999999999999" customHeight="1" x14ac:dyDescent="0.3">
      <c r="A22"/>
      <c r="B22"/>
      <c r="C22"/>
      <c r="D22" s="114"/>
      <c r="E22" s="115"/>
      <c r="F22" s="116"/>
      <c r="G22" s="116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106" customFormat="1" ht="18.899999999999999" customHeight="1" x14ac:dyDescent="0.3">
      <c r="A23"/>
      <c r="B23"/>
      <c r="C23"/>
      <c r="D23" s="114"/>
      <c r="E23" s="115"/>
      <c r="F23" s="116"/>
      <c r="G23" s="116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106" customFormat="1" ht="18.899999999999999" customHeight="1" x14ac:dyDescent="0.3">
      <c r="A24"/>
      <c r="B24"/>
      <c r="C24"/>
      <c r="D24" s="114"/>
      <c r="E24" s="115"/>
      <c r="F24" s="116"/>
      <c r="G24" s="116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s="106" customFormat="1" ht="18.899999999999999" customHeight="1" x14ac:dyDescent="0.3">
      <c r="A25"/>
      <c r="B25"/>
      <c r="C25"/>
      <c r="D25" s="114"/>
      <c r="E25" s="115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s="106" customFormat="1" ht="18.899999999999999" customHeight="1" x14ac:dyDescent="0.3">
      <c r="A26"/>
      <c r="B26"/>
      <c r="C26"/>
      <c r="D26" s="114"/>
      <c r="E26" s="115"/>
      <c r="F26" s="116"/>
      <c r="G26" s="116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s="106" customFormat="1" ht="18.899999999999999" customHeight="1" x14ac:dyDescent="0.3">
      <c r="A27"/>
      <c r="B27"/>
      <c r="C27"/>
      <c r="D27" s="114"/>
      <c r="E27" s="115"/>
      <c r="F27" s="116"/>
      <c r="G27" s="116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s="106" customFormat="1" ht="18.899999999999999" customHeight="1" x14ac:dyDescent="0.3">
      <c r="A28"/>
      <c r="B28"/>
      <c r="C28"/>
      <c r="D28" s="114"/>
      <c r="E28" s="115"/>
      <c r="F28" s="116"/>
      <c r="G28" s="116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s="106" customFormat="1" ht="18.899999999999999" customHeight="1" x14ac:dyDescent="0.3">
      <c r="A29"/>
      <c r="B29"/>
      <c r="C29"/>
      <c r="D29" s="114"/>
      <c r="E29" s="115"/>
      <c r="F29" s="116"/>
      <c r="G29" s="116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s="106" customFormat="1" ht="18.899999999999999" customHeight="1" x14ac:dyDescent="0.3">
      <c r="A30"/>
      <c r="B30"/>
      <c r="C30"/>
      <c r="D30" s="114"/>
      <c r="E30" s="115"/>
      <c r="F30" s="116"/>
      <c r="G30" s="116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s="106" customFormat="1" ht="18.899999999999999" customHeight="1" x14ac:dyDescent="0.3">
      <c r="A31"/>
      <c r="B31"/>
      <c r="C31"/>
      <c r="D31" s="114"/>
      <c r="E31" s="115"/>
      <c r="F31" s="116"/>
      <c r="G31" s="116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06" customFormat="1" ht="18.899999999999999" customHeight="1" x14ac:dyDescent="0.3">
      <c r="A32"/>
      <c r="B32"/>
      <c r="C32"/>
      <c r="D32" s="114"/>
      <c r="E32" s="115"/>
      <c r="F32" s="116"/>
      <c r="G32" s="116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s="106" customFormat="1" ht="18.899999999999999" customHeight="1" x14ac:dyDescent="0.3">
      <c r="A33"/>
      <c r="B33"/>
      <c r="C33"/>
      <c r="D33" s="114"/>
      <c r="E33" s="115"/>
      <c r="F33" s="116"/>
      <c r="G33" s="116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s="106" customFormat="1" ht="18.899999999999999" customHeight="1" x14ac:dyDescent="0.3">
      <c r="A34"/>
      <c r="B34"/>
      <c r="C34"/>
      <c r="D34" s="114"/>
      <c r="E34" s="115"/>
      <c r="F34" s="116"/>
      <c r="G34" s="116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s="106" customFormat="1" ht="18.899999999999999" customHeight="1" x14ac:dyDescent="0.3">
      <c r="A35"/>
      <c r="B35"/>
      <c r="C35"/>
      <c r="D35" s="114"/>
      <c r="E35" s="115"/>
      <c r="F35" s="116"/>
      <c r="G35" s="116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s="106" customFormat="1" ht="18.899999999999999" customHeight="1" x14ac:dyDescent="0.3">
      <c r="A36"/>
      <c r="B36"/>
      <c r="C36"/>
      <c r="D36" s="114"/>
      <c r="E36" s="115"/>
      <c r="F36" s="116"/>
      <c r="G36" s="116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B8 D7:D8">
    <cfRule type="expression" dxfId="15" priority="1" stopIfTrue="1">
      <formula>$Q7&gt;=1</formula>
    </cfRule>
  </conditionalFormatting>
  <conditionalFormatting sqref="A9:D10">
    <cfRule type="expression" dxfId="14" priority="5" stopIfTrue="1">
      <formula>$Q9&gt;=1</formula>
    </cfRule>
  </conditionalFormatting>
  <conditionalFormatting sqref="E7:E10">
    <cfRule type="expression" dxfId="13" priority="7" stopIfTrue="1">
      <formula>AND(ROUNDDOWN(($A$4-E7)/365.25,0)&lt;=13,G7&lt;&gt;"OK")</formula>
    </cfRule>
    <cfRule type="expression" dxfId="12" priority="8" stopIfTrue="1">
      <formula>AND(ROUNDDOWN(($A$4-E7)/365.25,0)&lt;=14,G7&lt;&gt;"OK")</formula>
    </cfRule>
    <cfRule type="expression" dxfId="11" priority="9" stopIfTrue="1">
      <formula>AND(ROUNDDOWN(($A$4-E7)/365.25,0)&lt;=17,G7&lt;&gt;"OK")</formula>
    </cfRule>
  </conditionalFormatting>
  <conditionalFormatting sqref="J7:J10">
    <cfRule type="cellIs" dxfId="10" priority="4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Button 1">
              <controlPr defaultSize="0" print="0" autoFill="0" autoPict="0" macro="[1]!egyeni_fotabla_sorsolasi_ranglista">
                <anchor moveWithCells="1" sizeWithCells="1">
                  <from>
                    <xdr:col>7</xdr:col>
                    <xdr:colOff>198120</xdr:colOff>
                    <xdr:row>0</xdr:row>
                    <xdr:rowOff>76200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</sheetPr>
  <dimension ref="A1:AK41"/>
  <sheetViews>
    <sheetView topLeftCell="A4" workbookViewId="0">
      <selection activeCell="K9" sqref="K9"/>
    </sheetView>
  </sheetViews>
  <sheetFormatPr defaultRowHeight="14.4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  <col min="257" max="257" width="5.44140625" customWidth="1"/>
    <col min="258" max="258" width="4.44140625" customWidth="1"/>
    <col min="259" max="259" width="8.33203125" customWidth="1"/>
    <col min="260" max="260" width="7.109375" customWidth="1"/>
    <col min="261" max="261" width="9.33203125" customWidth="1"/>
    <col min="262" max="262" width="7.109375" customWidth="1"/>
    <col min="263" max="263" width="9.33203125" customWidth="1"/>
    <col min="264" max="264" width="7.109375" customWidth="1"/>
    <col min="265" max="265" width="9.33203125" customWidth="1"/>
    <col min="266" max="266" width="8.44140625" customWidth="1"/>
    <col min="267" max="269" width="8.5546875" customWidth="1"/>
    <col min="271" max="271" width="5.5546875" customWidth="1"/>
    <col min="272" max="272" width="4.5546875" customWidth="1"/>
    <col min="273" max="273" width="11.6640625" customWidth="1"/>
    <col min="281" max="293" width="0" hidden="1" customWidth="1"/>
    <col min="513" max="513" width="5.44140625" customWidth="1"/>
    <col min="514" max="514" width="4.44140625" customWidth="1"/>
    <col min="515" max="515" width="8.33203125" customWidth="1"/>
    <col min="516" max="516" width="7.109375" customWidth="1"/>
    <col min="517" max="517" width="9.33203125" customWidth="1"/>
    <col min="518" max="518" width="7.109375" customWidth="1"/>
    <col min="519" max="519" width="9.33203125" customWidth="1"/>
    <col min="520" max="520" width="7.109375" customWidth="1"/>
    <col min="521" max="521" width="9.33203125" customWidth="1"/>
    <col min="522" max="522" width="8.44140625" customWidth="1"/>
    <col min="523" max="525" width="8.5546875" customWidth="1"/>
    <col min="527" max="527" width="5.5546875" customWidth="1"/>
    <col min="528" max="528" width="4.5546875" customWidth="1"/>
    <col min="529" max="529" width="11.6640625" customWidth="1"/>
    <col min="537" max="549" width="0" hidden="1" customWidth="1"/>
    <col min="769" max="769" width="5.44140625" customWidth="1"/>
    <col min="770" max="770" width="4.44140625" customWidth="1"/>
    <col min="771" max="771" width="8.33203125" customWidth="1"/>
    <col min="772" max="772" width="7.109375" customWidth="1"/>
    <col min="773" max="773" width="9.33203125" customWidth="1"/>
    <col min="774" max="774" width="7.109375" customWidth="1"/>
    <col min="775" max="775" width="9.33203125" customWidth="1"/>
    <col min="776" max="776" width="7.109375" customWidth="1"/>
    <col min="777" max="777" width="9.33203125" customWidth="1"/>
    <col min="778" max="778" width="8.44140625" customWidth="1"/>
    <col min="779" max="781" width="8.5546875" customWidth="1"/>
    <col min="783" max="783" width="5.5546875" customWidth="1"/>
    <col min="784" max="784" width="4.5546875" customWidth="1"/>
    <col min="785" max="785" width="11.6640625" customWidth="1"/>
    <col min="793" max="805" width="0" hidden="1" customWidth="1"/>
    <col min="1025" max="1025" width="5.44140625" customWidth="1"/>
    <col min="1026" max="1026" width="4.44140625" customWidth="1"/>
    <col min="1027" max="1027" width="8.33203125" customWidth="1"/>
    <col min="1028" max="1028" width="7.109375" customWidth="1"/>
    <col min="1029" max="1029" width="9.33203125" customWidth="1"/>
    <col min="1030" max="1030" width="7.109375" customWidth="1"/>
    <col min="1031" max="1031" width="9.33203125" customWidth="1"/>
    <col min="1032" max="1032" width="7.109375" customWidth="1"/>
    <col min="1033" max="1033" width="9.33203125" customWidth="1"/>
    <col min="1034" max="1034" width="8.44140625" customWidth="1"/>
    <col min="1035" max="1037" width="8.5546875" customWidth="1"/>
    <col min="1039" max="1039" width="5.5546875" customWidth="1"/>
    <col min="1040" max="1040" width="4.5546875" customWidth="1"/>
    <col min="1041" max="1041" width="11.6640625" customWidth="1"/>
    <col min="1049" max="1061" width="0" hidden="1" customWidth="1"/>
    <col min="1281" max="1281" width="5.44140625" customWidth="1"/>
    <col min="1282" max="1282" width="4.44140625" customWidth="1"/>
    <col min="1283" max="1283" width="8.33203125" customWidth="1"/>
    <col min="1284" max="1284" width="7.109375" customWidth="1"/>
    <col min="1285" max="1285" width="9.33203125" customWidth="1"/>
    <col min="1286" max="1286" width="7.109375" customWidth="1"/>
    <col min="1287" max="1287" width="9.33203125" customWidth="1"/>
    <col min="1288" max="1288" width="7.109375" customWidth="1"/>
    <col min="1289" max="1289" width="9.33203125" customWidth="1"/>
    <col min="1290" max="1290" width="8.44140625" customWidth="1"/>
    <col min="1291" max="1293" width="8.5546875" customWidth="1"/>
    <col min="1295" max="1295" width="5.5546875" customWidth="1"/>
    <col min="1296" max="1296" width="4.5546875" customWidth="1"/>
    <col min="1297" max="1297" width="11.6640625" customWidth="1"/>
    <col min="1305" max="1317" width="0" hidden="1" customWidth="1"/>
    <col min="1537" max="1537" width="5.44140625" customWidth="1"/>
    <col min="1538" max="1538" width="4.44140625" customWidth="1"/>
    <col min="1539" max="1539" width="8.33203125" customWidth="1"/>
    <col min="1540" max="1540" width="7.109375" customWidth="1"/>
    <col min="1541" max="1541" width="9.33203125" customWidth="1"/>
    <col min="1542" max="1542" width="7.109375" customWidth="1"/>
    <col min="1543" max="1543" width="9.33203125" customWidth="1"/>
    <col min="1544" max="1544" width="7.109375" customWidth="1"/>
    <col min="1545" max="1545" width="9.33203125" customWidth="1"/>
    <col min="1546" max="1546" width="8.44140625" customWidth="1"/>
    <col min="1547" max="1549" width="8.5546875" customWidth="1"/>
    <col min="1551" max="1551" width="5.5546875" customWidth="1"/>
    <col min="1552" max="1552" width="4.5546875" customWidth="1"/>
    <col min="1553" max="1553" width="11.6640625" customWidth="1"/>
    <col min="1561" max="1573" width="0" hidden="1" customWidth="1"/>
    <col min="1793" max="1793" width="5.44140625" customWidth="1"/>
    <col min="1794" max="1794" width="4.44140625" customWidth="1"/>
    <col min="1795" max="1795" width="8.33203125" customWidth="1"/>
    <col min="1796" max="1796" width="7.109375" customWidth="1"/>
    <col min="1797" max="1797" width="9.33203125" customWidth="1"/>
    <col min="1798" max="1798" width="7.109375" customWidth="1"/>
    <col min="1799" max="1799" width="9.33203125" customWidth="1"/>
    <col min="1800" max="1800" width="7.109375" customWidth="1"/>
    <col min="1801" max="1801" width="9.33203125" customWidth="1"/>
    <col min="1802" max="1802" width="8.44140625" customWidth="1"/>
    <col min="1803" max="1805" width="8.5546875" customWidth="1"/>
    <col min="1807" max="1807" width="5.5546875" customWidth="1"/>
    <col min="1808" max="1808" width="4.5546875" customWidth="1"/>
    <col min="1809" max="1809" width="11.6640625" customWidth="1"/>
    <col min="1817" max="1829" width="0" hidden="1" customWidth="1"/>
    <col min="2049" max="2049" width="5.44140625" customWidth="1"/>
    <col min="2050" max="2050" width="4.44140625" customWidth="1"/>
    <col min="2051" max="2051" width="8.33203125" customWidth="1"/>
    <col min="2052" max="2052" width="7.109375" customWidth="1"/>
    <col min="2053" max="2053" width="9.33203125" customWidth="1"/>
    <col min="2054" max="2054" width="7.109375" customWidth="1"/>
    <col min="2055" max="2055" width="9.33203125" customWidth="1"/>
    <col min="2056" max="2056" width="7.109375" customWidth="1"/>
    <col min="2057" max="2057" width="9.33203125" customWidth="1"/>
    <col min="2058" max="2058" width="8.44140625" customWidth="1"/>
    <col min="2059" max="2061" width="8.5546875" customWidth="1"/>
    <col min="2063" max="2063" width="5.5546875" customWidth="1"/>
    <col min="2064" max="2064" width="4.5546875" customWidth="1"/>
    <col min="2065" max="2065" width="11.6640625" customWidth="1"/>
    <col min="2073" max="2085" width="0" hidden="1" customWidth="1"/>
    <col min="2305" max="2305" width="5.44140625" customWidth="1"/>
    <col min="2306" max="2306" width="4.44140625" customWidth="1"/>
    <col min="2307" max="2307" width="8.33203125" customWidth="1"/>
    <col min="2308" max="2308" width="7.109375" customWidth="1"/>
    <col min="2309" max="2309" width="9.33203125" customWidth="1"/>
    <col min="2310" max="2310" width="7.109375" customWidth="1"/>
    <col min="2311" max="2311" width="9.33203125" customWidth="1"/>
    <col min="2312" max="2312" width="7.109375" customWidth="1"/>
    <col min="2313" max="2313" width="9.33203125" customWidth="1"/>
    <col min="2314" max="2314" width="8.44140625" customWidth="1"/>
    <col min="2315" max="2317" width="8.5546875" customWidth="1"/>
    <col min="2319" max="2319" width="5.5546875" customWidth="1"/>
    <col min="2320" max="2320" width="4.5546875" customWidth="1"/>
    <col min="2321" max="2321" width="11.6640625" customWidth="1"/>
    <col min="2329" max="2341" width="0" hidden="1" customWidth="1"/>
    <col min="2561" max="2561" width="5.44140625" customWidth="1"/>
    <col min="2562" max="2562" width="4.44140625" customWidth="1"/>
    <col min="2563" max="2563" width="8.33203125" customWidth="1"/>
    <col min="2564" max="2564" width="7.109375" customWidth="1"/>
    <col min="2565" max="2565" width="9.33203125" customWidth="1"/>
    <col min="2566" max="2566" width="7.109375" customWidth="1"/>
    <col min="2567" max="2567" width="9.33203125" customWidth="1"/>
    <col min="2568" max="2568" width="7.109375" customWidth="1"/>
    <col min="2569" max="2569" width="9.33203125" customWidth="1"/>
    <col min="2570" max="2570" width="8.44140625" customWidth="1"/>
    <col min="2571" max="2573" width="8.5546875" customWidth="1"/>
    <col min="2575" max="2575" width="5.5546875" customWidth="1"/>
    <col min="2576" max="2576" width="4.5546875" customWidth="1"/>
    <col min="2577" max="2577" width="11.6640625" customWidth="1"/>
    <col min="2585" max="2597" width="0" hidden="1" customWidth="1"/>
    <col min="2817" max="2817" width="5.44140625" customWidth="1"/>
    <col min="2818" max="2818" width="4.44140625" customWidth="1"/>
    <col min="2819" max="2819" width="8.33203125" customWidth="1"/>
    <col min="2820" max="2820" width="7.109375" customWidth="1"/>
    <col min="2821" max="2821" width="9.33203125" customWidth="1"/>
    <col min="2822" max="2822" width="7.109375" customWidth="1"/>
    <col min="2823" max="2823" width="9.33203125" customWidth="1"/>
    <col min="2824" max="2824" width="7.109375" customWidth="1"/>
    <col min="2825" max="2825" width="9.33203125" customWidth="1"/>
    <col min="2826" max="2826" width="8.44140625" customWidth="1"/>
    <col min="2827" max="2829" width="8.5546875" customWidth="1"/>
    <col min="2831" max="2831" width="5.5546875" customWidth="1"/>
    <col min="2832" max="2832" width="4.5546875" customWidth="1"/>
    <col min="2833" max="2833" width="11.6640625" customWidth="1"/>
    <col min="2841" max="2853" width="0" hidden="1" customWidth="1"/>
    <col min="3073" max="3073" width="5.44140625" customWidth="1"/>
    <col min="3074" max="3074" width="4.44140625" customWidth="1"/>
    <col min="3075" max="3075" width="8.33203125" customWidth="1"/>
    <col min="3076" max="3076" width="7.109375" customWidth="1"/>
    <col min="3077" max="3077" width="9.33203125" customWidth="1"/>
    <col min="3078" max="3078" width="7.109375" customWidth="1"/>
    <col min="3079" max="3079" width="9.33203125" customWidth="1"/>
    <col min="3080" max="3080" width="7.109375" customWidth="1"/>
    <col min="3081" max="3081" width="9.33203125" customWidth="1"/>
    <col min="3082" max="3082" width="8.44140625" customWidth="1"/>
    <col min="3083" max="3085" width="8.5546875" customWidth="1"/>
    <col min="3087" max="3087" width="5.5546875" customWidth="1"/>
    <col min="3088" max="3088" width="4.5546875" customWidth="1"/>
    <col min="3089" max="3089" width="11.6640625" customWidth="1"/>
    <col min="3097" max="3109" width="0" hidden="1" customWidth="1"/>
    <col min="3329" max="3329" width="5.44140625" customWidth="1"/>
    <col min="3330" max="3330" width="4.44140625" customWidth="1"/>
    <col min="3331" max="3331" width="8.33203125" customWidth="1"/>
    <col min="3332" max="3332" width="7.109375" customWidth="1"/>
    <col min="3333" max="3333" width="9.33203125" customWidth="1"/>
    <col min="3334" max="3334" width="7.109375" customWidth="1"/>
    <col min="3335" max="3335" width="9.33203125" customWidth="1"/>
    <col min="3336" max="3336" width="7.109375" customWidth="1"/>
    <col min="3337" max="3337" width="9.33203125" customWidth="1"/>
    <col min="3338" max="3338" width="8.44140625" customWidth="1"/>
    <col min="3339" max="3341" width="8.5546875" customWidth="1"/>
    <col min="3343" max="3343" width="5.5546875" customWidth="1"/>
    <col min="3344" max="3344" width="4.5546875" customWidth="1"/>
    <col min="3345" max="3345" width="11.6640625" customWidth="1"/>
    <col min="3353" max="3365" width="0" hidden="1" customWidth="1"/>
    <col min="3585" max="3585" width="5.44140625" customWidth="1"/>
    <col min="3586" max="3586" width="4.44140625" customWidth="1"/>
    <col min="3587" max="3587" width="8.33203125" customWidth="1"/>
    <col min="3588" max="3588" width="7.109375" customWidth="1"/>
    <col min="3589" max="3589" width="9.33203125" customWidth="1"/>
    <col min="3590" max="3590" width="7.109375" customWidth="1"/>
    <col min="3591" max="3591" width="9.33203125" customWidth="1"/>
    <col min="3592" max="3592" width="7.109375" customWidth="1"/>
    <col min="3593" max="3593" width="9.33203125" customWidth="1"/>
    <col min="3594" max="3594" width="8.44140625" customWidth="1"/>
    <col min="3595" max="3597" width="8.5546875" customWidth="1"/>
    <col min="3599" max="3599" width="5.5546875" customWidth="1"/>
    <col min="3600" max="3600" width="4.5546875" customWidth="1"/>
    <col min="3601" max="3601" width="11.6640625" customWidth="1"/>
    <col min="3609" max="3621" width="0" hidden="1" customWidth="1"/>
    <col min="3841" max="3841" width="5.44140625" customWidth="1"/>
    <col min="3842" max="3842" width="4.44140625" customWidth="1"/>
    <col min="3843" max="3843" width="8.33203125" customWidth="1"/>
    <col min="3844" max="3844" width="7.109375" customWidth="1"/>
    <col min="3845" max="3845" width="9.33203125" customWidth="1"/>
    <col min="3846" max="3846" width="7.109375" customWidth="1"/>
    <col min="3847" max="3847" width="9.33203125" customWidth="1"/>
    <col min="3848" max="3848" width="7.109375" customWidth="1"/>
    <col min="3849" max="3849" width="9.33203125" customWidth="1"/>
    <col min="3850" max="3850" width="8.44140625" customWidth="1"/>
    <col min="3851" max="3853" width="8.5546875" customWidth="1"/>
    <col min="3855" max="3855" width="5.5546875" customWidth="1"/>
    <col min="3856" max="3856" width="4.5546875" customWidth="1"/>
    <col min="3857" max="3857" width="11.6640625" customWidth="1"/>
    <col min="3865" max="3877" width="0" hidden="1" customWidth="1"/>
    <col min="4097" max="4097" width="5.44140625" customWidth="1"/>
    <col min="4098" max="4098" width="4.44140625" customWidth="1"/>
    <col min="4099" max="4099" width="8.33203125" customWidth="1"/>
    <col min="4100" max="4100" width="7.109375" customWidth="1"/>
    <col min="4101" max="4101" width="9.33203125" customWidth="1"/>
    <col min="4102" max="4102" width="7.109375" customWidth="1"/>
    <col min="4103" max="4103" width="9.33203125" customWidth="1"/>
    <col min="4104" max="4104" width="7.109375" customWidth="1"/>
    <col min="4105" max="4105" width="9.33203125" customWidth="1"/>
    <col min="4106" max="4106" width="8.44140625" customWidth="1"/>
    <col min="4107" max="4109" width="8.5546875" customWidth="1"/>
    <col min="4111" max="4111" width="5.5546875" customWidth="1"/>
    <col min="4112" max="4112" width="4.5546875" customWidth="1"/>
    <col min="4113" max="4113" width="11.6640625" customWidth="1"/>
    <col min="4121" max="4133" width="0" hidden="1" customWidth="1"/>
    <col min="4353" max="4353" width="5.44140625" customWidth="1"/>
    <col min="4354" max="4354" width="4.44140625" customWidth="1"/>
    <col min="4355" max="4355" width="8.33203125" customWidth="1"/>
    <col min="4356" max="4356" width="7.109375" customWidth="1"/>
    <col min="4357" max="4357" width="9.33203125" customWidth="1"/>
    <col min="4358" max="4358" width="7.109375" customWidth="1"/>
    <col min="4359" max="4359" width="9.33203125" customWidth="1"/>
    <col min="4360" max="4360" width="7.109375" customWidth="1"/>
    <col min="4361" max="4361" width="9.33203125" customWidth="1"/>
    <col min="4362" max="4362" width="8.44140625" customWidth="1"/>
    <col min="4363" max="4365" width="8.5546875" customWidth="1"/>
    <col min="4367" max="4367" width="5.5546875" customWidth="1"/>
    <col min="4368" max="4368" width="4.5546875" customWidth="1"/>
    <col min="4369" max="4369" width="11.6640625" customWidth="1"/>
    <col min="4377" max="4389" width="0" hidden="1" customWidth="1"/>
    <col min="4609" max="4609" width="5.44140625" customWidth="1"/>
    <col min="4610" max="4610" width="4.44140625" customWidth="1"/>
    <col min="4611" max="4611" width="8.33203125" customWidth="1"/>
    <col min="4612" max="4612" width="7.109375" customWidth="1"/>
    <col min="4613" max="4613" width="9.33203125" customWidth="1"/>
    <col min="4614" max="4614" width="7.109375" customWidth="1"/>
    <col min="4615" max="4615" width="9.33203125" customWidth="1"/>
    <col min="4616" max="4616" width="7.109375" customWidth="1"/>
    <col min="4617" max="4617" width="9.33203125" customWidth="1"/>
    <col min="4618" max="4618" width="8.44140625" customWidth="1"/>
    <col min="4619" max="4621" width="8.5546875" customWidth="1"/>
    <col min="4623" max="4623" width="5.5546875" customWidth="1"/>
    <col min="4624" max="4624" width="4.5546875" customWidth="1"/>
    <col min="4625" max="4625" width="11.6640625" customWidth="1"/>
    <col min="4633" max="4645" width="0" hidden="1" customWidth="1"/>
    <col min="4865" max="4865" width="5.44140625" customWidth="1"/>
    <col min="4866" max="4866" width="4.44140625" customWidth="1"/>
    <col min="4867" max="4867" width="8.33203125" customWidth="1"/>
    <col min="4868" max="4868" width="7.109375" customWidth="1"/>
    <col min="4869" max="4869" width="9.33203125" customWidth="1"/>
    <col min="4870" max="4870" width="7.109375" customWidth="1"/>
    <col min="4871" max="4871" width="9.33203125" customWidth="1"/>
    <col min="4872" max="4872" width="7.109375" customWidth="1"/>
    <col min="4873" max="4873" width="9.33203125" customWidth="1"/>
    <col min="4874" max="4874" width="8.44140625" customWidth="1"/>
    <col min="4875" max="4877" width="8.5546875" customWidth="1"/>
    <col min="4879" max="4879" width="5.5546875" customWidth="1"/>
    <col min="4880" max="4880" width="4.5546875" customWidth="1"/>
    <col min="4881" max="4881" width="11.6640625" customWidth="1"/>
    <col min="4889" max="4901" width="0" hidden="1" customWidth="1"/>
    <col min="5121" max="5121" width="5.44140625" customWidth="1"/>
    <col min="5122" max="5122" width="4.44140625" customWidth="1"/>
    <col min="5123" max="5123" width="8.33203125" customWidth="1"/>
    <col min="5124" max="5124" width="7.109375" customWidth="1"/>
    <col min="5125" max="5125" width="9.33203125" customWidth="1"/>
    <col min="5126" max="5126" width="7.109375" customWidth="1"/>
    <col min="5127" max="5127" width="9.33203125" customWidth="1"/>
    <col min="5128" max="5128" width="7.109375" customWidth="1"/>
    <col min="5129" max="5129" width="9.33203125" customWidth="1"/>
    <col min="5130" max="5130" width="8.44140625" customWidth="1"/>
    <col min="5131" max="5133" width="8.5546875" customWidth="1"/>
    <col min="5135" max="5135" width="5.5546875" customWidth="1"/>
    <col min="5136" max="5136" width="4.5546875" customWidth="1"/>
    <col min="5137" max="5137" width="11.6640625" customWidth="1"/>
    <col min="5145" max="5157" width="0" hidden="1" customWidth="1"/>
    <col min="5377" max="5377" width="5.44140625" customWidth="1"/>
    <col min="5378" max="5378" width="4.44140625" customWidth="1"/>
    <col min="5379" max="5379" width="8.33203125" customWidth="1"/>
    <col min="5380" max="5380" width="7.109375" customWidth="1"/>
    <col min="5381" max="5381" width="9.33203125" customWidth="1"/>
    <col min="5382" max="5382" width="7.109375" customWidth="1"/>
    <col min="5383" max="5383" width="9.33203125" customWidth="1"/>
    <col min="5384" max="5384" width="7.109375" customWidth="1"/>
    <col min="5385" max="5385" width="9.33203125" customWidth="1"/>
    <col min="5386" max="5386" width="8.44140625" customWidth="1"/>
    <col min="5387" max="5389" width="8.5546875" customWidth="1"/>
    <col min="5391" max="5391" width="5.5546875" customWidth="1"/>
    <col min="5392" max="5392" width="4.5546875" customWidth="1"/>
    <col min="5393" max="5393" width="11.6640625" customWidth="1"/>
    <col min="5401" max="5413" width="0" hidden="1" customWidth="1"/>
    <col min="5633" max="5633" width="5.44140625" customWidth="1"/>
    <col min="5634" max="5634" width="4.44140625" customWidth="1"/>
    <col min="5635" max="5635" width="8.33203125" customWidth="1"/>
    <col min="5636" max="5636" width="7.109375" customWidth="1"/>
    <col min="5637" max="5637" width="9.33203125" customWidth="1"/>
    <col min="5638" max="5638" width="7.109375" customWidth="1"/>
    <col min="5639" max="5639" width="9.33203125" customWidth="1"/>
    <col min="5640" max="5640" width="7.109375" customWidth="1"/>
    <col min="5641" max="5641" width="9.33203125" customWidth="1"/>
    <col min="5642" max="5642" width="8.44140625" customWidth="1"/>
    <col min="5643" max="5645" width="8.5546875" customWidth="1"/>
    <col min="5647" max="5647" width="5.5546875" customWidth="1"/>
    <col min="5648" max="5648" width="4.5546875" customWidth="1"/>
    <col min="5649" max="5649" width="11.6640625" customWidth="1"/>
    <col min="5657" max="5669" width="0" hidden="1" customWidth="1"/>
    <col min="5889" max="5889" width="5.44140625" customWidth="1"/>
    <col min="5890" max="5890" width="4.44140625" customWidth="1"/>
    <col min="5891" max="5891" width="8.33203125" customWidth="1"/>
    <col min="5892" max="5892" width="7.109375" customWidth="1"/>
    <col min="5893" max="5893" width="9.33203125" customWidth="1"/>
    <col min="5894" max="5894" width="7.109375" customWidth="1"/>
    <col min="5895" max="5895" width="9.33203125" customWidth="1"/>
    <col min="5896" max="5896" width="7.109375" customWidth="1"/>
    <col min="5897" max="5897" width="9.33203125" customWidth="1"/>
    <col min="5898" max="5898" width="8.44140625" customWidth="1"/>
    <col min="5899" max="5901" width="8.5546875" customWidth="1"/>
    <col min="5903" max="5903" width="5.5546875" customWidth="1"/>
    <col min="5904" max="5904" width="4.5546875" customWidth="1"/>
    <col min="5905" max="5905" width="11.6640625" customWidth="1"/>
    <col min="5913" max="5925" width="0" hidden="1" customWidth="1"/>
    <col min="6145" max="6145" width="5.44140625" customWidth="1"/>
    <col min="6146" max="6146" width="4.44140625" customWidth="1"/>
    <col min="6147" max="6147" width="8.33203125" customWidth="1"/>
    <col min="6148" max="6148" width="7.109375" customWidth="1"/>
    <col min="6149" max="6149" width="9.33203125" customWidth="1"/>
    <col min="6150" max="6150" width="7.109375" customWidth="1"/>
    <col min="6151" max="6151" width="9.33203125" customWidth="1"/>
    <col min="6152" max="6152" width="7.109375" customWidth="1"/>
    <col min="6153" max="6153" width="9.33203125" customWidth="1"/>
    <col min="6154" max="6154" width="8.44140625" customWidth="1"/>
    <col min="6155" max="6157" width="8.5546875" customWidth="1"/>
    <col min="6159" max="6159" width="5.5546875" customWidth="1"/>
    <col min="6160" max="6160" width="4.5546875" customWidth="1"/>
    <col min="6161" max="6161" width="11.6640625" customWidth="1"/>
    <col min="6169" max="6181" width="0" hidden="1" customWidth="1"/>
    <col min="6401" max="6401" width="5.44140625" customWidth="1"/>
    <col min="6402" max="6402" width="4.44140625" customWidth="1"/>
    <col min="6403" max="6403" width="8.33203125" customWidth="1"/>
    <col min="6404" max="6404" width="7.109375" customWidth="1"/>
    <col min="6405" max="6405" width="9.33203125" customWidth="1"/>
    <col min="6406" max="6406" width="7.109375" customWidth="1"/>
    <col min="6407" max="6407" width="9.33203125" customWidth="1"/>
    <col min="6408" max="6408" width="7.109375" customWidth="1"/>
    <col min="6409" max="6409" width="9.33203125" customWidth="1"/>
    <col min="6410" max="6410" width="8.44140625" customWidth="1"/>
    <col min="6411" max="6413" width="8.5546875" customWidth="1"/>
    <col min="6415" max="6415" width="5.5546875" customWidth="1"/>
    <col min="6416" max="6416" width="4.5546875" customWidth="1"/>
    <col min="6417" max="6417" width="11.6640625" customWidth="1"/>
    <col min="6425" max="6437" width="0" hidden="1" customWidth="1"/>
    <col min="6657" max="6657" width="5.44140625" customWidth="1"/>
    <col min="6658" max="6658" width="4.44140625" customWidth="1"/>
    <col min="6659" max="6659" width="8.33203125" customWidth="1"/>
    <col min="6660" max="6660" width="7.109375" customWidth="1"/>
    <col min="6661" max="6661" width="9.33203125" customWidth="1"/>
    <col min="6662" max="6662" width="7.109375" customWidth="1"/>
    <col min="6663" max="6663" width="9.33203125" customWidth="1"/>
    <col min="6664" max="6664" width="7.109375" customWidth="1"/>
    <col min="6665" max="6665" width="9.33203125" customWidth="1"/>
    <col min="6666" max="6666" width="8.44140625" customWidth="1"/>
    <col min="6667" max="6669" width="8.5546875" customWidth="1"/>
    <col min="6671" max="6671" width="5.5546875" customWidth="1"/>
    <col min="6672" max="6672" width="4.5546875" customWidth="1"/>
    <col min="6673" max="6673" width="11.6640625" customWidth="1"/>
    <col min="6681" max="6693" width="0" hidden="1" customWidth="1"/>
    <col min="6913" max="6913" width="5.44140625" customWidth="1"/>
    <col min="6914" max="6914" width="4.44140625" customWidth="1"/>
    <col min="6915" max="6915" width="8.33203125" customWidth="1"/>
    <col min="6916" max="6916" width="7.109375" customWidth="1"/>
    <col min="6917" max="6917" width="9.33203125" customWidth="1"/>
    <col min="6918" max="6918" width="7.109375" customWidth="1"/>
    <col min="6919" max="6919" width="9.33203125" customWidth="1"/>
    <col min="6920" max="6920" width="7.109375" customWidth="1"/>
    <col min="6921" max="6921" width="9.33203125" customWidth="1"/>
    <col min="6922" max="6922" width="8.44140625" customWidth="1"/>
    <col min="6923" max="6925" width="8.5546875" customWidth="1"/>
    <col min="6927" max="6927" width="5.5546875" customWidth="1"/>
    <col min="6928" max="6928" width="4.5546875" customWidth="1"/>
    <col min="6929" max="6929" width="11.6640625" customWidth="1"/>
    <col min="6937" max="6949" width="0" hidden="1" customWidth="1"/>
    <col min="7169" max="7169" width="5.44140625" customWidth="1"/>
    <col min="7170" max="7170" width="4.44140625" customWidth="1"/>
    <col min="7171" max="7171" width="8.33203125" customWidth="1"/>
    <col min="7172" max="7172" width="7.109375" customWidth="1"/>
    <col min="7173" max="7173" width="9.33203125" customWidth="1"/>
    <col min="7174" max="7174" width="7.109375" customWidth="1"/>
    <col min="7175" max="7175" width="9.33203125" customWidth="1"/>
    <col min="7176" max="7176" width="7.109375" customWidth="1"/>
    <col min="7177" max="7177" width="9.33203125" customWidth="1"/>
    <col min="7178" max="7178" width="8.44140625" customWidth="1"/>
    <col min="7179" max="7181" width="8.5546875" customWidth="1"/>
    <col min="7183" max="7183" width="5.5546875" customWidth="1"/>
    <col min="7184" max="7184" width="4.5546875" customWidth="1"/>
    <col min="7185" max="7185" width="11.6640625" customWidth="1"/>
    <col min="7193" max="7205" width="0" hidden="1" customWidth="1"/>
    <col min="7425" max="7425" width="5.44140625" customWidth="1"/>
    <col min="7426" max="7426" width="4.44140625" customWidth="1"/>
    <col min="7427" max="7427" width="8.33203125" customWidth="1"/>
    <col min="7428" max="7428" width="7.109375" customWidth="1"/>
    <col min="7429" max="7429" width="9.33203125" customWidth="1"/>
    <col min="7430" max="7430" width="7.109375" customWidth="1"/>
    <col min="7431" max="7431" width="9.33203125" customWidth="1"/>
    <col min="7432" max="7432" width="7.109375" customWidth="1"/>
    <col min="7433" max="7433" width="9.33203125" customWidth="1"/>
    <col min="7434" max="7434" width="8.44140625" customWidth="1"/>
    <col min="7435" max="7437" width="8.5546875" customWidth="1"/>
    <col min="7439" max="7439" width="5.5546875" customWidth="1"/>
    <col min="7440" max="7440" width="4.5546875" customWidth="1"/>
    <col min="7441" max="7441" width="11.6640625" customWidth="1"/>
    <col min="7449" max="7461" width="0" hidden="1" customWidth="1"/>
    <col min="7681" max="7681" width="5.44140625" customWidth="1"/>
    <col min="7682" max="7682" width="4.44140625" customWidth="1"/>
    <col min="7683" max="7683" width="8.33203125" customWidth="1"/>
    <col min="7684" max="7684" width="7.109375" customWidth="1"/>
    <col min="7685" max="7685" width="9.33203125" customWidth="1"/>
    <col min="7686" max="7686" width="7.109375" customWidth="1"/>
    <col min="7687" max="7687" width="9.33203125" customWidth="1"/>
    <col min="7688" max="7688" width="7.109375" customWidth="1"/>
    <col min="7689" max="7689" width="9.33203125" customWidth="1"/>
    <col min="7690" max="7690" width="8.44140625" customWidth="1"/>
    <col min="7691" max="7693" width="8.5546875" customWidth="1"/>
    <col min="7695" max="7695" width="5.5546875" customWidth="1"/>
    <col min="7696" max="7696" width="4.5546875" customWidth="1"/>
    <col min="7697" max="7697" width="11.6640625" customWidth="1"/>
    <col min="7705" max="7717" width="0" hidden="1" customWidth="1"/>
    <col min="7937" max="7937" width="5.44140625" customWidth="1"/>
    <col min="7938" max="7938" width="4.44140625" customWidth="1"/>
    <col min="7939" max="7939" width="8.33203125" customWidth="1"/>
    <col min="7940" max="7940" width="7.109375" customWidth="1"/>
    <col min="7941" max="7941" width="9.33203125" customWidth="1"/>
    <col min="7942" max="7942" width="7.109375" customWidth="1"/>
    <col min="7943" max="7943" width="9.33203125" customWidth="1"/>
    <col min="7944" max="7944" width="7.109375" customWidth="1"/>
    <col min="7945" max="7945" width="9.33203125" customWidth="1"/>
    <col min="7946" max="7946" width="8.44140625" customWidth="1"/>
    <col min="7947" max="7949" width="8.5546875" customWidth="1"/>
    <col min="7951" max="7951" width="5.5546875" customWidth="1"/>
    <col min="7952" max="7952" width="4.5546875" customWidth="1"/>
    <col min="7953" max="7953" width="11.6640625" customWidth="1"/>
    <col min="7961" max="7973" width="0" hidden="1" customWidth="1"/>
    <col min="8193" max="8193" width="5.44140625" customWidth="1"/>
    <col min="8194" max="8194" width="4.44140625" customWidth="1"/>
    <col min="8195" max="8195" width="8.33203125" customWidth="1"/>
    <col min="8196" max="8196" width="7.109375" customWidth="1"/>
    <col min="8197" max="8197" width="9.33203125" customWidth="1"/>
    <col min="8198" max="8198" width="7.109375" customWidth="1"/>
    <col min="8199" max="8199" width="9.33203125" customWidth="1"/>
    <col min="8200" max="8200" width="7.109375" customWidth="1"/>
    <col min="8201" max="8201" width="9.33203125" customWidth="1"/>
    <col min="8202" max="8202" width="8.44140625" customWidth="1"/>
    <col min="8203" max="8205" width="8.5546875" customWidth="1"/>
    <col min="8207" max="8207" width="5.5546875" customWidth="1"/>
    <col min="8208" max="8208" width="4.5546875" customWidth="1"/>
    <col min="8209" max="8209" width="11.6640625" customWidth="1"/>
    <col min="8217" max="8229" width="0" hidden="1" customWidth="1"/>
    <col min="8449" max="8449" width="5.44140625" customWidth="1"/>
    <col min="8450" max="8450" width="4.44140625" customWidth="1"/>
    <col min="8451" max="8451" width="8.33203125" customWidth="1"/>
    <col min="8452" max="8452" width="7.109375" customWidth="1"/>
    <col min="8453" max="8453" width="9.33203125" customWidth="1"/>
    <col min="8454" max="8454" width="7.109375" customWidth="1"/>
    <col min="8455" max="8455" width="9.33203125" customWidth="1"/>
    <col min="8456" max="8456" width="7.109375" customWidth="1"/>
    <col min="8457" max="8457" width="9.33203125" customWidth="1"/>
    <col min="8458" max="8458" width="8.44140625" customWidth="1"/>
    <col min="8459" max="8461" width="8.5546875" customWidth="1"/>
    <col min="8463" max="8463" width="5.5546875" customWidth="1"/>
    <col min="8464" max="8464" width="4.5546875" customWidth="1"/>
    <col min="8465" max="8465" width="11.6640625" customWidth="1"/>
    <col min="8473" max="8485" width="0" hidden="1" customWidth="1"/>
    <col min="8705" max="8705" width="5.44140625" customWidth="1"/>
    <col min="8706" max="8706" width="4.44140625" customWidth="1"/>
    <col min="8707" max="8707" width="8.33203125" customWidth="1"/>
    <col min="8708" max="8708" width="7.109375" customWidth="1"/>
    <col min="8709" max="8709" width="9.33203125" customWidth="1"/>
    <col min="8710" max="8710" width="7.109375" customWidth="1"/>
    <col min="8711" max="8711" width="9.33203125" customWidth="1"/>
    <col min="8712" max="8712" width="7.109375" customWidth="1"/>
    <col min="8713" max="8713" width="9.33203125" customWidth="1"/>
    <col min="8714" max="8714" width="8.44140625" customWidth="1"/>
    <col min="8715" max="8717" width="8.5546875" customWidth="1"/>
    <col min="8719" max="8719" width="5.5546875" customWidth="1"/>
    <col min="8720" max="8720" width="4.5546875" customWidth="1"/>
    <col min="8721" max="8721" width="11.6640625" customWidth="1"/>
    <col min="8729" max="8741" width="0" hidden="1" customWidth="1"/>
    <col min="8961" max="8961" width="5.44140625" customWidth="1"/>
    <col min="8962" max="8962" width="4.44140625" customWidth="1"/>
    <col min="8963" max="8963" width="8.33203125" customWidth="1"/>
    <col min="8964" max="8964" width="7.109375" customWidth="1"/>
    <col min="8965" max="8965" width="9.33203125" customWidth="1"/>
    <col min="8966" max="8966" width="7.109375" customWidth="1"/>
    <col min="8967" max="8967" width="9.33203125" customWidth="1"/>
    <col min="8968" max="8968" width="7.109375" customWidth="1"/>
    <col min="8969" max="8969" width="9.33203125" customWidth="1"/>
    <col min="8970" max="8970" width="8.44140625" customWidth="1"/>
    <col min="8971" max="8973" width="8.5546875" customWidth="1"/>
    <col min="8975" max="8975" width="5.5546875" customWidth="1"/>
    <col min="8976" max="8976" width="4.5546875" customWidth="1"/>
    <col min="8977" max="8977" width="11.6640625" customWidth="1"/>
    <col min="8985" max="8997" width="0" hidden="1" customWidth="1"/>
    <col min="9217" max="9217" width="5.44140625" customWidth="1"/>
    <col min="9218" max="9218" width="4.44140625" customWidth="1"/>
    <col min="9219" max="9219" width="8.33203125" customWidth="1"/>
    <col min="9220" max="9220" width="7.109375" customWidth="1"/>
    <col min="9221" max="9221" width="9.33203125" customWidth="1"/>
    <col min="9222" max="9222" width="7.109375" customWidth="1"/>
    <col min="9223" max="9223" width="9.33203125" customWidth="1"/>
    <col min="9224" max="9224" width="7.109375" customWidth="1"/>
    <col min="9225" max="9225" width="9.33203125" customWidth="1"/>
    <col min="9226" max="9226" width="8.44140625" customWidth="1"/>
    <col min="9227" max="9229" width="8.5546875" customWidth="1"/>
    <col min="9231" max="9231" width="5.5546875" customWidth="1"/>
    <col min="9232" max="9232" width="4.5546875" customWidth="1"/>
    <col min="9233" max="9233" width="11.6640625" customWidth="1"/>
    <col min="9241" max="9253" width="0" hidden="1" customWidth="1"/>
    <col min="9473" max="9473" width="5.44140625" customWidth="1"/>
    <col min="9474" max="9474" width="4.44140625" customWidth="1"/>
    <col min="9475" max="9475" width="8.33203125" customWidth="1"/>
    <col min="9476" max="9476" width="7.109375" customWidth="1"/>
    <col min="9477" max="9477" width="9.33203125" customWidth="1"/>
    <col min="9478" max="9478" width="7.109375" customWidth="1"/>
    <col min="9479" max="9479" width="9.33203125" customWidth="1"/>
    <col min="9480" max="9480" width="7.109375" customWidth="1"/>
    <col min="9481" max="9481" width="9.33203125" customWidth="1"/>
    <col min="9482" max="9482" width="8.44140625" customWidth="1"/>
    <col min="9483" max="9485" width="8.5546875" customWidth="1"/>
    <col min="9487" max="9487" width="5.5546875" customWidth="1"/>
    <col min="9488" max="9488" width="4.5546875" customWidth="1"/>
    <col min="9489" max="9489" width="11.6640625" customWidth="1"/>
    <col min="9497" max="9509" width="0" hidden="1" customWidth="1"/>
    <col min="9729" max="9729" width="5.44140625" customWidth="1"/>
    <col min="9730" max="9730" width="4.44140625" customWidth="1"/>
    <col min="9731" max="9731" width="8.33203125" customWidth="1"/>
    <col min="9732" max="9732" width="7.109375" customWidth="1"/>
    <col min="9733" max="9733" width="9.33203125" customWidth="1"/>
    <col min="9734" max="9734" width="7.109375" customWidth="1"/>
    <col min="9735" max="9735" width="9.33203125" customWidth="1"/>
    <col min="9736" max="9736" width="7.109375" customWidth="1"/>
    <col min="9737" max="9737" width="9.33203125" customWidth="1"/>
    <col min="9738" max="9738" width="8.44140625" customWidth="1"/>
    <col min="9739" max="9741" width="8.5546875" customWidth="1"/>
    <col min="9743" max="9743" width="5.5546875" customWidth="1"/>
    <col min="9744" max="9744" width="4.5546875" customWidth="1"/>
    <col min="9745" max="9745" width="11.6640625" customWidth="1"/>
    <col min="9753" max="9765" width="0" hidden="1" customWidth="1"/>
    <col min="9985" max="9985" width="5.44140625" customWidth="1"/>
    <col min="9986" max="9986" width="4.44140625" customWidth="1"/>
    <col min="9987" max="9987" width="8.33203125" customWidth="1"/>
    <col min="9988" max="9988" width="7.109375" customWidth="1"/>
    <col min="9989" max="9989" width="9.33203125" customWidth="1"/>
    <col min="9990" max="9990" width="7.109375" customWidth="1"/>
    <col min="9991" max="9991" width="9.33203125" customWidth="1"/>
    <col min="9992" max="9992" width="7.109375" customWidth="1"/>
    <col min="9993" max="9993" width="9.33203125" customWidth="1"/>
    <col min="9994" max="9994" width="8.44140625" customWidth="1"/>
    <col min="9995" max="9997" width="8.5546875" customWidth="1"/>
    <col min="9999" max="9999" width="5.5546875" customWidth="1"/>
    <col min="10000" max="10000" width="4.5546875" customWidth="1"/>
    <col min="10001" max="10001" width="11.6640625" customWidth="1"/>
    <col min="10009" max="10021" width="0" hidden="1" customWidth="1"/>
    <col min="10241" max="10241" width="5.44140625" customWidth="1"/>
    <col min="10242" max="10242" width="4.44140625" customWidth="1"/>
    <col min="10243" max="10243" width="8.33203125" customWidth="1"/>
    <col min="10244" max="10244" width="7.109375" customWidth="1"/>
    <col min="10245" max="10245" width="9.33203125" customWidth="1"/>
    <col min="10246" max="10246" width="7.109375" customWidth="1"/>
    <col min="10247" max="10247" width="9.33203125" customWidth="1"/>
    <col min="10248" max="10248" width="7.109375" customWidth="1"/>
    <col min="10249" max="10249" width="9.33203125" customWidth="1"/>
    <col min="10250" max="10250" width="8.44140625" customWidth="1"/>
    <col min="10251" max="10253" width="8.5546875" customWidth="1"/>
    <col min="10255" max="10255" width="5.5546875" customWidth="1"/>
    <col min="10256" max="10256" width="4.5546875" customWidth="1"/>
    <col min="10257" max="10257" width="11.6640625" customWidth="1"/>
    <col min="10265" max="10277" width="0" hidden="1" customWidth="1"/>
    <col min="10497" max="10497" width="5.44140625" customWidth="1"/>
    <col min="10498" max="10498" width="4.44140625" customWidth="1"/>
    <col min="10499" max="10499" width="8.33203125" customWidth="1"/>
    <col min="10500" max="10500" width="7.109375" customWidth="1"/>
    <col min="10501" max="10501" width="9.33203125" customWidth="1"/>
    <col min="10502" max="10502" width="7.109375" customWidth="1"/>
    <col min="10503" max="10503" width="9.33203125" customWidth="1"/>
    <col min="10504" max="10504" width="7.109375" customWidth="1"/>
    <col min="10505" max="10505" width="9.33203125" customWidth="1"/>
    <col min="10506" max="10506" width="8.44140625" customWidth="1"/>
    <col min="10507" max="10509" width="8.5546875" customWidth="1"/>
    <col min="10511" max="10511" width="5.5546875" customWidth="1"/>
    <col min="10512" max="10512" width="4.5546875" customWidth="1"/>
    <col min="10513" max="10513" width="11.6640625" customWidth="1"/>
    <col min="10521" max="10533" width="0" hidden="1" customWidth="1"/>
    <col min="10753" max="10753" width="5.44140625" customWidth="1"/>
    <col min="10754" max="10754" width="4.44140625" customWidth="1"/>
    <col min="10755" max="10755" width="8.33203125" customWidth="1"/>
    <col min="10756" max="10756" width="7.109375" customWidth="1"/>
    <col min="10757" max="10757" width="9.33203125" customWidth="1"/>
    <col min="10758" max="10758" width="7.109375" customWidth="1"/>
    <col min="10759" max="10759" width="9.33203125" customWidth="1"/>
    <col min="10760" max="10760" width="7.109375" customWidth="1"/>
    <col min="10761" max="10761" width="9.33203125" customWidth="1"/>
    <col min="10762" max="10762" width="8.44140625" customWidth="1"/>
    <col min="10763" max="10765" width="8.5546875" customWidth="1"/>
    <col min="10767" max="10767" width="5.5546875" customWidth="1"/>
    <col min="10768" max="10768" width="4.5546875" customWidth="1"/>
    <col min="10769" max="10769" width="11.6640625" customWidth="1"/>
    <col min="10777" max="10789" width="0" hidden="1" customWidth="1"/>
    <col min="11009" max="11009" width="5.44140625" customWidth="1"/>
    <col min="11010" max="11010" width="4.44140625" customWidth="1"/>
    <col min="11011" max="11011" width="8.33203125" customWidth="1"/>
    <col min="11012" max="11012" width="7.109375" customWidth="1"/>
    <col min="11013" max="11013" width="9.33203125" customWidth="1"/>
    <col min="11014" max="11014" width="7.109375" customWidth="1"/>
    <col min="11015" max="11015" width="9.33203125" customWidth="1"/>
    <col min="11016" max="11016" width="7.109375" customWidth="1"/>
    <col min="11017" max="11017" width="9.33203125" customWidth="1"/>
    <col min="11018" max="11018" width="8.44140625" customWidth="1"/>
    <col min="11019" max="11021" width="8.5546875" customWidth="1"/>
    <col min="11023" max="11023" width="5.5546875" customWidth="1"/>
    <col min="11024" max="11024" width="4.5546875" customWidth="1"/>
    <col min="11025" max="11025" width="11.6640625" customWidth="1"/>
    <col min="11033" max="11045" width="0" hidden="1" customWidth="1"/>
    <col min="11265" max="11265" width="5.44140625" customWidth="1"/>
    <col min="11266" max="11266" width="4.44140625" customWidth="1"/>
    <col min="11267" max="11267" width="8.33203125" customWidth="1"/>
    <col min="11268" max="11268" width="7.109375" customWidth="1"/>
    <col min="11269" max="11269" width="9.33203125" customWidth="1"/>
    <col min="11270" max="11270" width="7.109375" customWidth="1"/>
    <col min="11271" max="11271" width="9.33203125" customWidth="1"/>
    <col min="11272" max="11272" width="7.109375" customWidth="1"/>
    <col min="11273" max="11273" width="9.33203125" customWidth="1"/>
    <col min="11274" max="11274" width="8.44140625" customWidth="1"/>
    <col min="11275" max="11277" width="8.5546875" customWidth="1"/>
    <col min="11279" max="11279" width="5.5546875" customWidth="1"/>
    <col min="11280" max="11280" width="4.5546875" customWidth="1"/>
    <col min="11281" max="11281" width="11.6640625" customWidth="1"/>
    <col min="11289" max="11301" width="0" hidden="1" customWidth="1"/>
    <col min="11521" max="11521" width="5.44140625" customWidth="1"/>
    <col min="11522" max="11522" width="4.44140625" customWidth="1"/>
    <col min="11523" max="11523" width="8.33203125" customWidth="1"/>
    <col min="11524" max="11524" width="7.109375" customWidth="1"/>
    <col min="11525" max="11525" width="9.33203125" customWidth="1"/>
    <col min="11526" max="11526" width="7.109375" customWidth="1"/>
    <col min="11527" max="11527" width="9.33203125" customWidth="1"/>
    <col min="11528" max="11528" width="7.109375" customWidth="1"/>
    <col min="11529" max="11529" width="9.33203125" customWidth="1"/>
    <col min="11530" max="11530" width="8.44140625" customWidth="1"/>
    <col min="11531" max="11533" width="8.5546875" customWidth="1"/>
    <col min="11535" max="11535" width="5.5546875" customWidth="1"/>
    <col min="11536" max="11536" width="4.5546875" customWidth="1"/>
    <col min="11537" max="11537" width="11.6640625" customWidth="1"/>
    <col min="11545" max="11557" width="0" hidden="1" customWidth="1"/>
    <col min="11777" max="11777" width="5.44140625" customWidth="1"/>
    <col min="11778" max="11778" width="4.44140625" customWidth="1"/>
    <col min="11779" max="11779" width="8.33203125" customWidth="1"/>
    <col min="11780" max="11780" width="7.109375" customWidth="1"/>
    <col min="11781" max="11781" width="9.33203125" customWidth="1"/>
    <col min="11782" max="11782" width="7.109375" customWidth="1"/>
    <col min="11783" max="11783" width="9.33203125" customWidth="1"/>
    <col min="11784" max="11784" width="7.109375" customWidth="1"/>
    <col min="11785" max="11785" width="9.33203125" customWidth="1"/>
    <col min="11786" max="11786" width="8.44140625" customWidth="1"/>
    <col min="11787" max="11789" width="8.5546875" customWidth="1"/>
    <col min="11791" max="11791" width="5.5546875" customWidth="1"/>
    <col min="11792" max="11792" width="4.5546875" customWidth="1"/>
    <col min="11793" max="11793" width="11.6640625" customWidth="1"/>
    <col min="11801" max="11813" width="0" hidden="1" customWidth="1"/>
    <col min="12033" max="12033" width="5.44140625" customWidth="1"/>
    <col min="12034" max="12034" width="4.44140625" customWidth="1"/>
    <col min="12035" max="12035" width="8.33203125" customWidth="1"/>
    <col min="12036" max="12036" width="7.109375" customWidth="1"/>
    <col min="12037" max="12037" width="9.33203125" customWidth="1"/>
    <col min="12038" max="12038" width="7.109375" customWidth="1"/>
    <col min="12039" max="12039" width="9.33203125" customWidth="1"/>
    <col min="12040" max="12040" width="7.109375" customWidth="1"/>
    <col min="12041" max="12041" width="9.33203125" customWidth="1"/>
    <col min="12042" max="12042" width="8.44140625" customWidth="1"/>
    <col min="12043" max="12045" width="8.5546875" customWidth="1"/>
    <col min="12047" max="12047" width="5.5546875" customWidth="1"/>
    <col min="12048" max="12048" width="4.5546875" customWidth="1"/>
    <col min="12049" max="12049" width="11.6640625" customWidth="1"/>
    <col min="12057" max="12069" width="0" hidden="1" customWidth="1"/>
    <col min="12289" max="12289" width="5.44140625" customWidth="1"/>
    <col min="12290" max="12290" width="4.44140625" customWidth="1"/>
    <col min="12291" max="12291" width="8.33203125" customWidth="1"/>
    <col min="12292" max="12292" width="7.109375" customWidth="1"/>
    <col min="12293" max="12293" width="9.33203125" customWidth="1"/>
    <col min="12294" max="12294" width="7.109375" customWidth="1"/>
    <col min="12295" max="12295" width="9.33203125" customWidth="1"/>
    <col min="12296" max="12296" width="7.109375" customWidth="1"/>
    <col min="12297" max="12297" width="9.33203125" customWidth="1"/>
    <col min="12298" max="12298" width="8.44140625" customWidth="1"/>
    <col min="12299" max="12301" width="8.5546875" customWidth="1"/>
    <col min="12303" max="12303" width="5.5546875" customWidth="1"/>
    <col min="12304" max="12304" width="4.5546875" customWidth="1"/>
    <col min="12305" max="12305" width="11.6640625" customWidth="1"/>
    <col min="12313" max="12325" width="0" hidden="1" customWidth="1"/>
    <col min="12545" max="12545" width="5.44140625" customWidth="1"/>
    <col min="12546" max="12546" width="4.44140625" customWidth="1"/>
    <col min="12547" max="12547" width="8.33203125" customWidth="1"/>
    <col min="12548" max="12548" width="7.109375" customWidth="1"/>
    <col min="12549" max="12549" width="9.33203125" customWidth="1"/>
    <col min="12550" max="12550" width="7.109375" customWidth="1"/>
    <col min="12551" max="12551" width="9.33203125" customWidth="1"/>
    <col min="12552" max="12552" width="7.109375" customWidth="1"/>
    <col min="12553" max="12553" width="9.33203125" customWidth="1"/>
    <col min="12554" max="12554" width="8.44140625" customWidth="1"/>
    <col min="12555" max="12557" width="8.5546875" customWidth="1"/>
    <col min="12559" max="12559" width="5.5546875" customWidth="1"/>
    <col min="12560" max="12560" width="4.5546875" customWidth="1"/>
    <col min="12561" max="12561" width="11.6640625" customWidth="1"/>
    <col min="12569" max="12581" width="0" hidden="1" customWidth="1"/>
    <col min="12801" max="12801" width="5.44140625" customWidth="1"/>
    <col min="12802" max="12802" width="4.44140625" customWidth="1"/>
    <col min="12803" max="12803" width="8.33203125" customWidth="1"/>
    <col min="12804" max="12804" width="7.109375" customWidth="1"/>
    <col min="12805" max="12805" width="9.33203125" customWidth="1"/>
    <col min="12806" max="12806" width="7.109375" customWidth="1"/>
    <col min="12807" max="12807" width="9.33203125" customWidth="1"/>
    <col min="12808" max="12808" width="7.109375" customWidth="1"/>
    <col min="12809" max="12809" width="9.33203125" customWidth="1"/>
    <col min="12810" max="12810" width="8.44140625" customWidth="1"/>
    <col min="12811" max="12813" width="8.5546875" customWidth="1"/>
    <col min="12815" max="12815" width="5.5546875" customWidth="1"/>
    <col min="12816" max="12816" width="4.5546875" customWidth="1"/>
    <col min="12817" max="12817" width="11.6640625" customWidth="1"/>
    <col min="12825" max="12837" width="0" hidden="1" customWidth="1"/>
    <col min="13057" max="13057" width="5.44140625" customWidth="1"/>
    <col min="13058" max="13058" width="4.44140625" customWidth="1"/>
    <col min="13059" max="13059" width="8.33203125" customWidth="1"/>
    <col min="13060" max="13060" width="7.109375" customWidth="1"/>
    <col min="13061" max="13061" width="9.33203125" customWidth="1"/>
    <col min="13062" max="13062" width="7.109375" customWidth="1"/>
    <col min="13063" max="13063" width="9.33203125" customWidth="1"/>
    <col min="13064" max="13064" width="7.109375" customWidth="1"/>
    <col min="13065" max="13065" width="9.33203125" customWidth="1"/>
    <col min="13066" max="13066" width="8.44140625" customWidth="1"/>
    <col min="13067" max="13069" width="8.5546875" customWidth="1"/>
    <col min="13071" max="13071" width="5.5546875" customWidth="1"/>
    <col min="13072" max="13072" width="4.5546875" customWidth="1"/>
    <col min="13073" max="13073" width="11.6640625" customWidth="1"/>
    <col min="13081" max="13093" width="0" hidden="1" customWidth="1"/>
    <col min="13313" max="13313" width="5.44140625" customWidth="1"/>
    <col min="13314" max="13314" width="4.44140625" customWidth="1"/>
    <col min="13315" max="13315" width="8.33203125" customWidth="1"/>
    <col min="13316" max="13316" width="7.109375" customWidth="1"/>
    <col min="13317" max="13317" width="9.33203125" customWidth="1"/>
    <col min="13318" max="13318" width="7.109375" customWidth="1"/>
    <col min="13319" max="13319" width="9.33203125" customWidth="1"/>
    <col min="13320" max="13320" width="7.109375" customWidth="1"/>
    <col min="13321" max="13321" width="9.33203125" customWidth="1"/>
    <col min="13322" max="13322" width="8.44140625" customWidth="1"/>
    <col min="13323" max="13325" width="8.5546875" customWidth="1"/>
    <col min="13327" max="13327" width="5.5546875" customWidth="1"/>
    <col min="13328" max="13328" width="4.5546875" customWidth="1"/>
    <col min="13329" max="13329" width="11.6640625" customWidth="1"/>
    <col min="13337" max="13349" width="0" hidden="1" customWidth="1"/>
    <col min="13569" max="13569" width="5.44140625" customWidth="1"/>
    <col min="13570" max="13570" width="4.44140625" customWidth="1"/>
    <col min="13571" max="13571" width="8.33203125" customWidth="1"/>
    <col min="13572" max="13572" width="7.109375" customWidth="1"/>
    <col min="13573" max="13573" width="9.33203125" customWidth="1"/>
    <col min="13574" max="13574" width="7.109375" customWidth="1"/>
    <col min="13575" max="13575" width="9.33203125" customWidth="1"/>
    <col min="13576" max="13576" width="7.109375" customWidth="1"/>
    <col min="13577" max="13577" width="9.33203125" customWidth="1"/>
    <col min="13578" max="13578" width="8.44140625" customWidth="1"/>
    <col min="13579" max="13581" width="8.5546875" customWidth="1"/>
    <col min="13583" max="13583" width="5.5546875" customWidth="1"/>
    <col min="13584" max="13584" width="4.5546875" customWidth="1"/>
    <col min="13585" max="13585" width="11.6640625" customWidth="1"/>
    <col min="13593" max="13605" width="0" hidden="1" customWidth="1"/>
    <col min="13825" max="13825" width="5.44140625" customWidth="1"/>
    <col min="13826" max="13826" width="4.44140625" customWidth="1"/>
    <col min="13827" max="13827" width="8.33203125" customWidth="1"/>
    <col min="13828" max="13828" width="7.109375" customWidth="1"/>
    <col min="13829" max="13829" width="9.33203125" customWidth="1"/>
    <col min="13830" max="13830" width="7.109375" customWidth="1"/>
    <col min="13831" max="13831" width="9.33203125" customWidth="1"/>
    <col min="13832" max="13832" width="7.109375" customWidth="1"/>
    <col min="13833" max="13833" width="9.33203125" customWidth="1"/>
    <col min="13834" max="13834" width="8.44140625" customWidth="1"/>
    <col min="13835" max="13837" width="8.5546875" customWidth="1"/>
    <col min="13839" max="13839" width="5.5546875" customWidth="1"/>
    <col min="13840" max="13840" width="4.5546875" customWidth="1"/>
    <col min="13841" max="13841" width="11.6640625" customWidth="1"/>
    <col min="13849" max="13861" width="0" hidden="1" customWidth="1"/>
    <col min="14081" max="14081" width="5.44140625" customWidth="1"/>
    <col min="14082" max="14082" width="4.44140625" customWidth="1"/>
    <col min="14083" max="14083" width="8.33203125" customWidth="1"/>
    <col min="14084" max="14084" width="7.109375" customWidth="1"/>
    <col min="14085" max="14085" width="9.33203125" customWidth="1"/>
    <col min="14086" max="14086" width="7.109375" customWidth="1"/>
    <col min="14087" max="14087" width="9.33203125" customWidth="1"/>
    <col min="14088" max="14088" width="7.109375" customWidth="1"/>
    <col min="14089" max="14089" width="9.33203125" customWidth="1"/>
    <col min="14090" max="14090" width="8.44140625" customWidth="1"/>
    <col min="14091" max="14093" width="8.5546875" customWidth="1"/>
    <col min="14095" max="14095" width="5.5546875" customWidth="1"/>
    <col min="14096" max="14096" width="4.5546875" customWidth="1"/>
    <col min="14097" max="14097" width="11.6640625" customWidth="1"/>
    <col min="14105" max="14117" width="0" hidden="1" customWidth="1"/>
    <col min="14337" max="14337" width="5.44140625" customWidth="1"/>
    <col min="14338" max="14338" width="4.44140625" customWidth="1"/>
    <col min="14339" max="14339" width="8.33203125" customWidth="1"/>
    <col min="14340" max="14340" width="7.109375" customWidth="1"/>
    <col min="14341" max="14341" width="9.33203125" customWidth="1"/>
    <col min="14342" max="14342" width="7.109375" customWidth="1"/>
    <col min="14343" max="14343" width="9.33203125" customWidth="1"/>
    <col min="14344" max="14344" width="7.109375" customWidth="1"/>
    <col min="14345" max="14345" width="9.33203125" customWidth="1"/>
    <col min="14346" max="14346" width="8.44140625" customWidth="1"/>
    <col min="14347" max="14349" width="8.5546875" customWidth="1"/>
    <col min="14351" max="14351" width="5.5546875" customWidth="1"/>
    <col min="14352" max="14352" width="4.5546875" customWidth="1"/>
    <col min="14353" max="14353" width="11.6640625" customWidth="1"/>
    <col min="14361" max="14373" width="0" hidden="1" customWidth="1"/>
    <col min="14593" max="14593" width="5.44140625" customWidth="1"/>
    <col min="14594" max="14594" width="4.44140625" customWidth="1"/>
    <col min="14595" max="14595" width="8.33203125" customWidth="1"/>
    <col min="14596" max="14596" width="7.109375" customWidth="1"/>
    <col min="14597" max="14597" width="9.33203125" customWidth="1"/>
    <col min="14598" max="14598" width="7.109375" customWidth="1"/>
    <col min="14599" max="14599" width="9.33203125" customWidth="1"/>
    <col min="14600" max="14600" width="7.109375" customWidth="1"/>
    <col min="14601" max="14601" width="9.33203125" customWidth="1"/>
    <col min="14602" max="14602" width="8.44140625" customWidth="1"/>
    <col min="14603" max="14605" width="8.5546875" customWidth="1"/>
    <col min="14607" max="14607" width="5.5546875" customWidth="1"/>
    <col min="14608" max="14608" width="4.5546875" customWidth="1"/>
    <col min="14609" max="14609" width="11.6640625" customWidth="1"/>
    <col min="14617" max="14629" width="0" hidden="1" customWidth="1"/>
    <col min="14849" max="14849" width="5.44140625" customWidth="1"/>
    <col min="14850" max="14850" width="4.44140625" customWidth="1"/>
    <col min="14851" max="14851" width="8.33203125" customWidth="1"/>
    <col min="14852" max="14852" width="7.109375" customWidth="1"/>
    <col min="14853" max="14853" width="9.33203125" customWidth="1"/>
    <col min="14854" max="14854" width="7.109375" customWidth="1"/>
    <col min="14855" max="14855" width="9.33203125" customWidth="1"/>
    <col min="14856" max="14856" width="7.109375" customWidth="1"/>
    <col min="14857" max="14857" width="9.33203125" customWidth="1"/>
    <col min="14858" max="14858" width="8.44140625" customWidth="1"/>
    <col min="14859" max="14861" width="8.5546875" customWidth="1"/>
    <col min="14863" max="14863" width="5.5546875" customWidth="1"/>
    <col min="14864" max="14864" width="4.5546875" customWidth="1"/>
    <col min="14865" max="14865" width="11.6640625" customWidth="1"/>
    <col min="14873" max="14885" width="0" hidden="1" customWidth="1"/>
    <col min="15105" max="15105" width="5.44140625" customWidth="1"/>
    <col min="15106" max="15106" width="4.44140625" customWidth="1"/>
    <col min="15107" max="15107" width="8.33203125" customWidth="1"/>
    <col min="15108" max="15108" width="7.109375" customWidth="1"/>
    <col min="15109" max="15109" width="9.33203125" customWidth="1"/>
    <col min="15110" max="15110" width="7.109375" customWidth="1"/>
    <col min="15111" max="15111" width="9.33203125" customWidth="1"/>
    <col min="15112" max="15112" width="7.109375" customWidth="1"/>
    <col min="15113" max="15113" width="9.33203125" customWidth="1"/>
    <col min="15114" max="15114" width="8.44140625" customWidth="1"/>
    <col min="15115" max="15117" width="8.5546875" customWidth="1"/>
    <col min="15119" max="15119" width="5.5546875" customWidth="1"/>
    <col min="15120" max="15120" width="4.5546875" customWidth="1"/>
    <col min="15121" max="15121" width="11.6640625" customWidth="1"/>
    <col min="15129" max="15141" width="0" hidden="1" customWidth="1"/>
    <col min="15361" max="15361" width="5.44140625" customWidth="1"/>
    <col min="15362" max="15362" width="4.44140625" customWidth="1"/>
    <col min="15363" max="15363" width="8.33203125" customWidth="1"/>
    <col min="15364" max="15364" width="7.109375" customWidth="1"/>
    <col min="15365" max="15365" width="9.33203125" customWidth="1"/>
    <col min="15366" max="15366" width="7.109375" customWidth="1"/>
    <col min="15367" max="15367" width="9.33203125" customWidth="1"/>
    <col min="15368" max="15368" width="7.109375" customWidth="1"/>
    <col min="15369" max="15369" width="9.33203125" customWidth="1"/>
    <col min="15370" max="15370" width="8.44140625" customWidth="1"/>
    <col min="15371" max="15373" width="8.5546875" customWidth="1"/>
    <col min="15375" max="15375" width="5.5546875" customWidth="1"/>
    <col min="15376" max="15376" width="4.5546875" customWidth="1"/>
    <col min="15377" max="15377" width="11.6640625" customWidth="1"/>
    <col min="15385" max="15397" width="0" hidden="1" customWidth="1"/>
    <col min="15617" max="15617" width="5.44140625" customWidth="1"/>
    <col min="15618" max="15618" width="4.44140625" customWidth="1"/>
    <col min="15619" max="15619" width="8.33203125" customWidth="1"/>
    <col min="15620" max="15620" width="7.109375" customWidth="1"/>
    <col min="15621" max="15621" width="9.33203125" customWidth="1"/>
    <col min="15622" max="15622" width="7.109375" customWidth="1"/>
    <col min="15623" max="15623" width="9.33203125" customWidth="1"/>
    <col min="15624" max="15624" width="7.109375" customWidth="1"/>
    <col min="15625" max="15625" width="9.33203125" customWidth="1"/>
    <col min="15626" max="15626" width="8.44140625" customWidth="1"/>
    <col min="15627" max="15629" width="8.5546875" customWidth="1"/>
    <col min="15631" max="15631" width="5.5546875" customWidth="1"/>
    <col min="15632" max="15632" width="4.5546875" customWidth="1"/>
    <col min="15633" max="15633" width="11.6640625" customWidth="1"/>
    <col min="15641" max="15653" width="0" hidden="1" customWidth="1"/>
    <col min="15873" max="15873" width="5.44140625" customWidth="1"/>
    <col min="15874" max="15874" width="4.44140625" customWidth="1"/>
    <col min="15875" max="15875" width="8.33203125" customWidth="1"/>
    <col min="15876" max="15876" width="7.109375" customWidth="1"/>
    <col min="15877" max="15877" width="9.33203125" customWidth="1"/>
    <col min="15878" max="15878" width="7.109375" customWidth="1"/>
    <col min="15879" max="15879" width="9.33203125" customWidth="1"/>
    <col min="15880" max="15880" width="7.109375" customWidth="1"/>
    <col min="15881" max="15881" width="9.33203125" customWidth="1"/>
    <col min="15882" max="15882" width="8.44140625" customWidth="1"/>
    <col min="15883" max="15885" width="8.5546875" customWidth="1"/>
    <col min="15887" max="15887" width="5.5546875" customWidth="1"/>
    <col min="15888" max="15888" width="4.5546875" customWidth="1"/>
    <col min="15889" max="15889" width="11.6640625" customWidth="1"/>
    <col min="15897" max="15909" width="0" hidden="1" customWidth="1"/>
    <col min="16129" max="16129" width="5.44140625" customWidth="1"/>
    <col min="16130" max="16130" width="4.44140625" customWidth="1"/>
    <col min="16131" max="16131" width="8.33203125" customWidth="1"/>
    <col min="16132" max="16132" width="7.109375" customWidth="1"/>
    <col min="16133" max="16133" width="9.33203125" customWidth="1"/>
    <col min="16134" max="16134" width="7.109375" customWidth="1"/>
    <col min="16135" max="16135" width="9.33203125" customWidth="1"/>
    <col min="16136" max="16136" width="7.109375" customWidth="1"/>
    <col min="16137" max="16137" width="9.33203125" customWidth="1"/>
    <col min="16138" max="16138" width="8.44140625" customWidth="1"/>
    <col min="16139" max="16141" width="8.5546875" customWidth="1"/>
    <col min="16143" max="16143" width="5.5546875" customWidth="1"/>
    <col min="16144" max="16144" width="4.5546875" customWidth="1"/>
    <col min="16145" max="16145" width="11.6640625" customWidth="1"/>
    <col min="16153" max="16165" width="0" hidden="1" customWidth="1"/>
  </cols>
  <sheetData>
    <row r="1" spans="1:37" ht="24.6" x14ac:dyDescent="0.3">
      <c r="A1" s="314" t="str">
        <f>[1]Altalanos!$A$6</f>
        <v>Sz-Sz-B vármegyei Diákolimpia továbbjutottak és döntők</v>
      </c>
      <c r="B1" s="314"/>
      <c r="C1" s="314"/>
      <c r="D1" s="314"/>
      <c r="E1" s="314"/>
      <c r="F1" s="314"/>
      <c r="G1" s="117"/>
      <c r="H1" s="118" t="s">
        <v>26</v>
      </c>
      <c r="I1" s="119"/>
      <c r="J1" s="120"/>
      <c r="L1" s="121"/>
      <c r="M1" s="122"/>
      <c r="N1" s="123"/>
      <c r="O1" s="123" t="s">
        <v>59</v>
      </c>
      <c r="P1" s="123"/>
      <c r="Q1" s="124"/>
      <c r="R1" s="123"/>
      <c r="AB1" s="125" t="e">
        <f>IF(Y5=1,CONCATENATE(VLOOKUP(Y3,AA16:AH27,2)),CONCATENATE(VLOOKUP(Y3,AA2:AK13,2)))</f>
        <v>#N/A</v>
      </c>
      <c r="AC1" s="125" t="e">
        <f>IF(Y5=1,CONCATENATE(VLOOKUP(Y3,AA16:AK27,3)),CONCATENATE(VLOOKUP(Y3,AA2:AK13,3)))</f>
        <v>#N/A</v>
      </c>
      <c r="AD1" s="125" t="e">
        <f>IF(Y5=1,CONCATENATE(VLOOKUP(Y3,AA16:AK27,4)),CONCATENATE(VLOOKUP(Y3,AA2:AK13,4)))</f>
        <v>#N/A</v>
      </c>
      <c r="AE1" s="125" t="e">
        <f>IF(Y5=1,CONCATENATE(VLOOKUP(Y3,AA16:AK27,5)),CONCATENATE(VLOOKUP(Y3,AA2:AK13,5)))</f>
        <v>#N/A</v>
      </c>
      <c r="AF1" s="125" t="e">
        <f>IF(Y5=1,CONCATENATE(VLOOKUP(Y3,AA16:AK27,6)),CONCATENATE(VLOOKUP(Y3,AA2:AK13,6)))</f>
        <v>#N/A</v>
      </c>
      <c r="AG1" s="125" t="e">
        <f>IF(Y5=1,CONCATENATE(VLOOKUP(Y3,AA16:AK27,7)),CONCATENATE(VLOOKUP(Y3,AA2:AK13,7)))</f>
        <v>#N/A</v>
      </c>
      <c r="AH1" s="125" t="e">
        <f>IF(Y5=1,CONCATENATE(VLOOKUP(Y3,AA16:AK27,8)),CONCATENATE(VLOOKUP(Y3,AA2:AK13,8)))</f>
        <v>#N/A</v>
      </c>
      <c r="AI1" s="125" t="e">
        <f>IF(Y5=1,CONCATENATE(VLOOKUP(Y3,AA16:AK27,9)),CONCATENATE(VLOOKUP(Y3,AA2:AK13,9)))</f>
        <v>#N/A</v>
      </c>
      <c r="AJ1" s="125" t="e">
        <f>IF(Y5=1,CONCATENATE(VLOOKUP(Y3,AA16:AK27,10)),CONCATENATE(VLOOKUP(Y3,AA2:AK13,10)))</f>
        <v>#N/A</v>
      </c>
      <c r="AK1" s="125" t="e">
        <f>IF(Y5=1,CONCATENATE(VLOOKUP(Y3,AA16:AK27,11)),CONCATENATE(VLOOKUP(Y3,AA2:AK13,11)))</f>
        <v>#N/A</v>
      </c>
    </row>
    <row r="2" spans="1:37" x14ac:dyDescent="0.3">
      <c r="A2" s="126" t="s">
        <v>27</v>
      </c>
      <c r="B2" s="127"/>
      <c r="C2" s="127"/>
      <c r="D2" s="127"/>
      <c r="E2" s="246" t="e">
        <f>[1]Altalanos!#REF!</f>
        <v>#REF!</v>
      </c>
      <c r="F2" s="127"/>
      <c r="G2" s="128"/>
      <c r="H2" s="129"/>
      <c r="I2" s="129"/>
      <c r="J2" s="130"/>
      <c r="K2" s="121"/>
      <c r="L2" s="121"/>
      <c r="M2" s="121"/>
      <c r="N2" s="131"/>
      <c r="O2" s="132"/>
      <c r="P2" s="131"/>
      <c r="Q2" s="132"/>
      <c r="R2" s="131"/>
      <c r="Y2" s="133"/>
      <c r="Z2" s="134"/>
      <c r="AA2" s="134" t="s">
        <v>60</v>
      </c>
      <c r="AB2" s="135">
        <v>150</v>
      </c>
      <c r="AC2" s="135">
        <v>120</v>
      </c>
      <c r="AD2" s="135">
        <v>100</v>
      </c>
      <c r="AE2" s="135">
        <v>80</v>
      </c>
      <c r="AF2" s="135">
        <v>70</v>
      </c>
      <c r="AG2" s="135">
        <v>60</v>
      </c>
      <c r="AH2" s="135">
        <v>55</v>
      </c>
      <c r="AI2" s="135">
        <v>50</v>
      </c>
      <c r="AJ2" s="135">
        <v>45</v>
      </c>
      <c r="AK2" s="135">
        <v>40</v>
      </c>
    </row>
    <row r="3" spans="1:37" x14ac:dyDescent="0.3">
      <c r="A3" s="62" t="s">
        <v>31</v>
      </c>
      <c r="B3" s="62"/>
      <c r="C3" s="62"/>
      <c r="D3" s="62"/>
      <c r="E3" s="62" t="s">
        <v>16</v>
      </c>
      <c r="F3" s="62"/>
      <c r="G3" s="62"/>
      <c r="H3" s="62" t="s">
        <v>32</v>
      </c>
      <c r="I3" s="62"/>
      <c r="J3" s="136"/>
      <c r="K3" s="62"/>
      <c r="L3" s="137" t="s">
        <v>33</v>
      </c>
      <c r="M3" s="62"/>
      <c r="N3" s="138"/>
      <c r="O3" s="139"/>
      <c r="P3" s="138"/>
      <c r="Q3" s="140" t="s">
        <v>61</v>
      </c>
      <c r="R3" s="135" t="s">
        <v>62</v>
      </c>
      <c r="Y3" s="134">
        <f>IF(H4="OB","A",IF(H4="IX","W",H4))</f>
        <v>0</v>
      </c>
      <c r="Z3" s="134"/>
      <c r="AA3" s="134" t="s">
        <v>63</v>
      </c>
      <c r="AB3" s="135">
        <v>120</v>
      </c>
      <c r="AC3" s="135">
        <v>90</v>
      </c>
      <c r="AD3" s="135">
        <v>65</v>
      </c>
      <c r="AE3" s="135">
        <v>55</v>
      </c>
      <c r="AF3" s="135">
        <v>50</v>
      </c>
      <c r="AG3" s="135">
        <v>45</v>
      </c>
      <c r="AH3" s="135">
        <v>40</v>
      </c>
      <c r="AI3" s="135">
        <v>35</v>
      </c>
      <c r="AJ3" s="135">
        <v>25</v>
      </c>
      <c r="AK3" s="135">
        <v>20</v>
      </c>
    </row>
    <row r="4" spans="1:37" ht="15" thickBot="1" x14ac:dyDescent="0.35">
      <c r="A4" s="315">
        <f>[1]Altalanos!$A$10</f>
        <v>45776</v>
      </c>
      <c r="B4" s="315"/>
      <c r="C4" s="315"/>
      <c r="D4" s="141"/>
      <c r="E4" s="142" t="str">
        <f>[1]Altalanos!$C$10</f>
        <v>Nyíregyháza</v>
      </c>
      <c r="F4" s="142"/>
      <c r="G4" s="142"/>
      <c r="H4" s="143"/>
      <c r="I4" s="142"/>
      <c r="J4" s="144"/>
      <c r="K4" s="143"/>
      <c r="L4" s="145" t="str">
        <f>[1]Altalanos!$E$12</f>
        <v>Guti János</v>
      </c>
      <c r="M4" s="143"/>
      <c r="N4" s="146"/>
      <c r="O4" s="147"/>
      <c r="P4" s="146"/>
      <c r="Q4" s="148" t="s">
        <v>64</v>
      </c>
      <c r="R4" s="149" t="s">
        <v>65</v>
      </c>
      <c r="Y4" s="134"/>
      <c r="Z4" s="134"/>
      <c r="AA4" s="134" t="s">
        <v>66</v>
      </c>
      <c r="AB4" s="135">
        <v>90</v>
      </c>
      <c r="AC4" s="135">
        <v>60</v>
      </c>
      <c r="AD4" s="135">
        <v>45</v>
      </c>
      <c r="AE4" s="135">
        <v>34</v>
      </c>
      <c r="AF4" s="135">
        <v>27</v>
      </c>
      <c r="AG4" s="135">
        <v>22</v>
      </c>
      <c r="AH4" s="135">
        <v>18</v>
      </c>
      <c r="AI4" s="135">
        <v>15</v>
      </c>
      <c r="AJ4" s="135">
        <v>12</v>
      </c>
      <c r="AK4" s="135">
        <v>9</v>
      </c>
    </row>
    <row r="5" spans="1:37" x14ac:dyDescent="0.3">
      <c r="A5" s="34"/>
      <c r="B5" s="34" t="s">
        <v>67</v>
      </c>
      <c r="C5" s="150" t="s">
        <v>68</v>
      </c>
      <c r="D5" s="34" t="s">
        <v>69</v>
      </c>
      <c r="E5" s="34" t="s">
        <v>70</v>
      </c>
      <c r="F5" s="34"/>
      <c r="G5" s="34" t="s">
        <v>36</v>
      </c>
      <c r="H5" s="34"/>
      <c r="I5" s="34" t="s">
        <v>37</v>
      </c>
      <c r="J5" s="34"/>
      <c r="K5" s="151" t="s">
        <v>71</v>
      </c>
      <c r="L5" s="151" t="s">
        <v>72</v>
      </c>
      <c r="M5" s="151" t="s">
        <v>73</v>
      </c>
      <c r="Q5" s="152" t="s">
        <v>74</v>
      </c>
      <c r="R5" s="153" t="s">
        <v>75</v>
      </c>
      <c r="Y5" s="134">
        <f>IF(OR([1]Altalanos!$A$8="F1",[1]Altalanos!$A$8="F2",[1]Altalanos!$A$8="N1",[1]Altalanos!$A$8="N2"),1,2)</f>
        <v>2</v>
      </c>
      <c r="Z5" s="134"/>
      <c r="AA5" s="134" t="s">
        <v>76</v>
      </c>
      <c r="AB5" s="135">
        <v>60</v>
      </c>
      <c r="AC5" s="135">
        <v>40</v>
      </c>
      <c r="AD5" s="135">
        <v>30</v>
      </c>
      <c r="AE5" s="135">
        <v>20</v>
      </c>
      <c r="AF5" s="135">
        <v>18</v>
      </c>
      <c r="AG5" s="135">
        <v>15</v>
      </c>
      <c r="AH5" s="135">
        <v>12</v>
      </c>
      <c r="AI5" s="135">
        <v>10</v>
      </c>
      <c r="AJ5" s="135">
        <v>8</v>
      </c>
      <c r="AK5" s="135">
        <v>6</v>
      </c>
    </row>
    <row r="6" spans="1:37" x14ac:dyDescent="0.3">
      <c r="A6" s="154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Y6" s="134"/>
      <c r="Z6" s="134"/>
      <c r="AA6" s="134" t="s">
        <v>77</v>
      </c>
      <c r="AB6" s="135">
        <v>40</v>
      </c>
      <c r="AC6" s="135">
        <v>25</v>
      </c>
      <c r="AD6" s="135">
        <v>18</v>
      </c>
      <c r="AE6" s="135">
        <v>13</v>
      </c>
      <c r="AF6" s="135">
        <v>10</v>
      </c>
      <c r="AG6" s="135">
        <v>8</v>
      </c>
      <c r="AH6" s="135">
        <v>6</v>
      </c>
      <c r="AI6" s="135">
        <v>5</v>
      </c>
      <c r="AJ6" s="135">
        <v>4</v>
      </c>
      <c r="AK6" s="135">
        <v>3</v>
      </c>
    </row>
    <row r="7" spans="1:37" x14ac:dyDescent="0.3">
      <c r="A7" s="156" t="s">
        <v>60</v>
      </c>
      <c r="B7" s="157">
        <v>1</v>
      </c>
      <c r="C7" s="158" t="e">
        <f>IF($B7="","",VLOOKUP($B7,'[1]VII. kcs. U18 lány B'!$A$7:$O$10,5))</f>
        <v>#REF!</v>
      </c>
      <c r="D7" s="158" t="e">
        <f>IF($B7="","",VLOOKUP($B7,'[1]VII. kcs. U18 lány B'!$A$7:$O$10,15))</f>
        <v>#REF!</v>
      </c>
      <c r="E7" s="159" t="str">
        <f>UPPER(IF($B7="","",VLOOKUP($B7,'[1]VII. kcs. U18 lány B'!$A$7:$O$10,2)))</f>
        <v>TÓTH ABIGÉL</v>
      </c>
      <c r="F7" s="160"/>
      <c r="G7" s="159" t="str">
        <f>IF($B7="","",VLOOKUP($B7,'[1]VII. kcs. U18 lány B'!$A$7:$O$10,3))</f>
        <v>VII. kcs. U18 L B</v>
      </c>
      <c r="H7" s="160"/>
      <c r="I7" s="159" t="str">
        <f>IF($B7="","",VLOOKUP($B7,'[1]VII. kcs. U18 lány B'!$A$7:$O$10,4))</f>
        <v>Mátészalkai Esze Tamás Gimnázium</v>
      </c>
      <c r="J7" s="154"/>
      <c r="K7" s="161" t="s">
        <v>317</v>
      </c>
      <c r="L7" s="162" t="e">
        <f>IF(K7="","",CONCATENATE(VLOOKUP($Y$3,$AB$1:$AK$1,K7)," pont"))</f>
        <v>#N/A</v>
      </c>
      <c r="M7" s="163"/>
      <c r="Y7" s="134"/>
      <c r="Z7" s="134"/>
      <c r="AA7" s="134" t="s">
        <v>78</v>
      </c>
      <c r="AB7" s="135">
        <v>25</v>
      </c>
      <c r="AC7" s="135">
        <v>15</v>
      </c>
      <c r="AD7" s="135">
        <v>13</v>
      </c>
      <c r="AE7" s="135">
        <v>8</v>
      </c>
      <c r="AF7" s="135">
        <v>6</v>
      </c>
      <c r="AG7" s="135">
        <v>4</v>
      </c>
      <c r="AH7" s="135">
        <v>3</v>
      </c>
      <c r="AI7" s="135">
        <v>2</v>
      </c>
      <c r="AJ7" s="135">
        <v>1</v>
      </c>
      <c r="AK7" s="135">
        <v>0</v>
      </c>
    </row>
    <row r="8" spans="1:37" x14ac:dyDescent="0.3">
      <c r="A8" s="156"/>
      <c r="B8" s="164"/>
      <c r="C8" s="165"/>
      <c r="D8" s="165"/>
      <c r="E8" s="165"/>
      <c r="F8" s="165"/>
      <c r="G8" s="165"/>
      <c r="H8" s="165"/>
      <c r="I8" s="165"/>
      <c r="J8" s="154"/>
      <c r="K8" s="156"/>
      <c r="L8" s="156"/>
      <c r="M8" s="166"/>
      <c r="Y8" s="134"/>
      <c r="Z8" s="134"/>
      <c r="AA8" s="134" t="s">
        <v>79</v>
      </c>
      <c r="AB8" s="135">
        <v>15</v>
      </c>
      <c r="AC8" s="135">
        <v>10</v>
      </c>
      <c r="AD8" s="135">
        <v>7</v>
      </c>
      <c r="AE8" s="135">
        <v>5</v>
      </c>
      <c r="AF8" s="135">
        <v>4</v>
      </c>
      <c r="AG8" s="135">
        <v>3</v>
      </c>
      <c r="AH8" s="135">
        <v>2</v>
      </c>
      <c r="AI8" s="135">
        <v>1</v>
      </c>
      <c r="AJ8" s="135">
        <v>0</v>
      </c>
      <c r="AK8" s="135">
        <v>0</v>
      </c>
    </row>
    <row r="9" spans="1:37" x14ac:dyDescent="0.3">
      <c r="A9" s="156" t="s">
        <v>80</v>
      </c>
      <c r="B9" s="157">
        <v>2</v>
      </c>
      <c r="C9" s="158" t="e">
        <f>IF($B9="","",VLOOKUP($B9,'[1]VII. kcs. U18 lány B'!$A$7:$O$10,5))</f>
        <v>#REF!</v>
      </c>
      <c r="D9" s="158" t="e">
        <f>IF($B9="","",VLOOKUP($B9,'[1]VII. kcs. U18 lány B'!$A$7:$O$10,15))</f>
        <v>#REF!</v>
      </c>
      <c r="E9" s="159" t="str">
        <f>UPPER(IF($B9="","",VLOOKUP($B9,'[1]VII. kcs. U18 lány B'!$A$7:$O$10,2)))</f>
        <v>JANTEK VIKTÓRIA</v>
      </c>
      <c r="F9" s="160"/>
      <c r="G9" s="159" t="str">
        <f>IF($B9="","",VLOOKUP($B9,'[1]VII. kcs. U18 lány B'!$A$7:$O$10,3))</f>
        <v>VII. kcs. U18 L B</v>
      </c>
      <c r="H9" s="160"/>
      <c r="I9" s="159" t="str">
        <f>IF($B9="","",VLOOKUP($B9,'[1]VII. kcs. U18 lány B'!$A$7:$O$10,4))</f>
        <v>Nyíregyházi Krúdy Gyula Gimnázium</v>
      </c>
      <c r="J9" s="154"/>
      <c r="K9" s="161" t="s">
        <v>316</v>
      </c>
      <c r="L9" s="162" t="e">
        <f>IF(K9="","",CONCATENATE(VLOOKUP($Y$3,$AB$1:$AK$1,K9)," pont"))</f>
        <v>#N/A</v>
      </c>
      <c r="M9" s="163"/>
      <c r="Y9" s="134"/>
      <c r="Z9" s="134"/>
      <c r="AA9" s="134" t="s">
        <v>81</v>
      </c>
      <c r="AB9" s="135">
        <v>10</v>
      </c>
      <c r="AC9" s="135">
        <v>6</v>
      </c>
      <c r="AD9" s="135">
        <v>4</v>
      </c>
      <c r="AE9" s="135">
        <v>2</v>
      </c>
      <c r="AF9" s="135">
        <v>1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</row>
    <row r="10" spans="1:37" x14ac:dyDescent="0.3">
      <c r="A10" s="156"/>
      <c r="B10" s="164"/>
      <c r="C10" s="165"/>
      <c r="D10" s="165"/>
      <c r="E10" s="165"/>
      <c r="F10" s="165"/>
      <c r="G10" s="165"/>
      <c r="H10" s="165"/>
      <c r="I10" s="165"/>
      <c r="J10" s="154"/>
      <c r="K10" s="156"/>
      <c r="L10" s="156"/>
      <c r="M10" s="166"/>
      <c r="Y10" s="134"/>
      <c r="Z10" s="134"/>
      <c r="AA10" s="134" t="s">
        <v>82</v>
      </c>
      <c r="AB10" s="135">
        <v>6</v>
      </c>
      <c r="AC10" s="135">
        <v>3</v>
      </c>
      <c r="AD10" s="135">
        <v>2</v>
      </c>
      <c r="AE10" s="135">
        <v>1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</row>
    <row r="11" spans="1:37" x14ac:dyDescent="0.3">
      <c r="A11" s="156" t="s">
        <v>83</v>
      </c>
      <c r="B11" s="157">
        <v>3</v>
      </c>
      <c r="C11" s="158" t="e">
        <f>IF($B11="","",VLOOKUP($B11,'[1]VII. kcs. U18 lány B'!$A$7:$O$10,5))</f>
        <v>#REF!</v>
      </c>
      <c r="D11" s="158" t="e">
        <f>IF($B11="","",VLOOKUP($B11,'[1]VII. kcs. U18 lány B'!$A$7:$O$10,15))</f>
        <v>#REF!</v>
      </c>
      <c r="E11" s="159" t="e">
        <f>UPPER(IF($B11="","",VLOOKUP($B11,'[1]VII. kcs. U18 lány B'!$A$7:$O$10,2)))</f>
        <v>#REF!</v>
      </c>
      <c r="F11" s="160"/>
      <c r="G11" s="159" t="e">
        <f>IF($B11="","",VLOOKUP($B11,'[1]VII. kcs. U18 lány B'!$A$7:$O$10,3))</f>
        <v>#REF!</v>
      </c>
      <c r="H11" s="160"/>
      <c r="I11" s="159" t="e">
        <f>IF($B11="","",VLOOKUP($B11,'[1]VII. kcs. U18 lány B'!$A$7:$O$10,4))</f>
        <v>#REF!</v>
      </c>
      <c r="J11" s="154"/>
      <c r="K11" s="161"/>
      <c r="L11" s="162" t="str">
        <f>IF(K11="","",CONCATENATE(VLOOKUP($Y$3,$AB$1:$AK$1,K11)," pont"))</f>
        <v/>
      </c>
      <c r="M11" s="163"/>
      <c r="Y11" s="134"/>
      <c r="Z11" s="134"/>
      <c r="AA11" s="134" t="s">
        <v>84</v>
      </c>
      <c r="AB11" s="135">
        <v>3</v>
      </c>
      <c r="AC11" s="135">
        <v>2</v>
      </c>
      <c r="AD11" s="135">
        <v>1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</row>
    <row r="12" spans="1:37" x14ac:dyDescent="0.3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Y12" s="134"/>
      <c r="Z12" s="134"/>
      <c r="AA12" s="134" t="s">
        <v>85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spans="1:37" x14ac:dyDescent="0.3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Y13" s="134"/>
      <c r="Z13" s="134"/>
      <c r="AA13" s="134" t="s">
        <v>86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spans="1:37" x14ac:dyDescent="0.3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7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1:37" x14ac:dyDescent="0.3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Y16" s="134"/>
      <c r="Z16" s="134"/>
      <c r="AA16" s="134" t="s">
        <v>60</v>
      </c>
      <c r="AB16" s="134">
        <v>300</v>
      </c>
      <c r="AC16" s="134">
        <v>250</v>
      </c>
      <c r="AD16" s="134">
        <v>220</v>
      </c>
      <c r="AE16" s="134">
        <v>180</v>
      </c>
      <c r="AF16" s="134">
        <v>160</v>
      </c>
      <c r="AG16" s="134">
        <v>150</v>
      </c>
      <c r="AH16" s="134">
        <v>140</v>
      </c>
      <c r="AI16" s="134">
        <v>130</v>
      </c>
      <c r="AJ16" s="134">
        <v>120</v>
      </c>
      <c r="AK16" s="134">
        <v>110</v>
      </c>
    </row>
    <row r="17" spans="1:37" x14ac:dyDescent="0.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Y17" s="134"/>
      <c r="Z17" s="134"/>
      <c r="AA17" s="134" t="s">
        <v>63</v>
      </c>
      <c r="AB17" s="134">
        <v>250</v>
      </c>
      <c r="AC17" s="134">
        <v>200</v>
      </c>
      <c r="AD17" s="134">
        <v>160</v>
      </c>
      <c r="AE17" s="134">
        <v>140</v>
      </c>
      <c r="AF17" s="134">
        <v>120</v>
      </c>
      <c r="AG17" s="134">
        <v>110</v>
      </c>
      <c r="AH17" s="134">
        <v>100</v>
      </c>
      <c r="AI17" s="134">
        <v>90</v>
      </c>
      <c r="AJ17" s="134">
        <v>80</v>
      </c>
      <c r="AK17" s="134">
        <v>70</v>
      </c>
    </row>
    <row r="18" spans="1:37" ht="18.75" customHeight="1" x14ac:dyDescent="0.3">
      <c r="A18" s="154"/>
      <c r="B18" s="316"/>
      <c r="C18" s="316"/>
      <c r="D18" s="313" t="str">
        <f>E7</f>
        <v>TÓTH ABIGÉL</v>
      </c>
      <c r="E18" s="313"/>
      <c r="F18" s="313" t="str">
        <f>E9</f>
        <v>JANTEK VIKTÓRIA</v>
      </c>
      <c r="G18" s="313"/>
      <c r="H18" s="313" t="e">
        <f>E11</f>
        <v>#REF!</v>
      </c>
      <c r="I18" s="313"/>
      <c r="J18" s="154"/>
      <c r="K18" s="154"/>
      <c r="L18" s="154"/>
      <c r="M18" s="154"/>
      <c r="Y18" s="134"/>
      <c r="Z18" s="134"/>
      <c r="AA18" s="134" t="s">
        <v>66</v>
      </c>
      <c r="AB18" s="134">
        <v>200</v>
      </c>
      <c r="AC18" s="134">
        <v>150</v>
      </c>
      <c r="AD18" s="134">
        <v>130</v>
      </c>
      <c r="AE18" s="134">
        <v>110</v>
      </c>
      <c r="AF18" s="134">
        <v>95</v>
      </c>
      <c r="AG18" s="134">
        <v>80</v>
      </c>
      <c r="AH18" s="134">
        <v>70</v>
      </c>
      <c r="AI18" s="134">
        <v>60</v>
      </c>
      <c r="AJ18" s="134">
        <v>55</v>
      </c>
      <c r="AK18" s="134">
        <v>50</v>
      </c>
    </row>
    <row r="19" spans="1:37" ht="18.75" customHeight="1" x14ac:dyDescent="0.3">
      <c r="A19" s="168" t="s">
        <v>60</v>
      </c>
      <c r="B19" s="309" t="str">
        <f>E7</f>
        <v>TÓTH ABIGÉL</v>
      </c>
      <c r="C19" s="309"/>
      <c r="D19" s="310"/>
      <c r="E19" s="310"/>
      <c r="F19" s="311" t="s">
        <v>318</v>
      </c>
      <c r="G19" s="311"/>
      <c r="H19" s="311"/>
      <c r="I19" s="311"/>
      <c r="J19" s="154"/>
      <c r="K19" s="154"/>
      <c r="L19" s="154"/>
      <c r="M19" s="154"/>
      <c r="Y19" s="134"/>
      <c r="Z19" s="134"/>
      <c r="AA19" s="134" t="s">
        <v>76</v>
      </c>
      <c r="AB19" s="134">
        <v>150</v>
      </c>
      <c r="AC19" s="134">
        <v>120</v>
      </c>
      <c r="AD19" s="134">
        <v>100</v>
      </c>
      <c r="AE19" s="134">
        <v>80</v>
      </c>
      <c r="AF19" s="134">
        <v>70</v>
      </c>
      <c r="AG19" s="134">
        <v>60</v>
      </c>
      <c r="AH19" s="134">
        <v>55</v>
      </c>
      <c r="AI19" s="134">
        <v>50</v>
      </c>
      <c r="AJ19" s="134">
        <v>45</v>
      </c>
      <c r="AK19" s="134">
        <v>40</v>
      </c>
    </row>
    <row r="20" spans="1:37" ht="18.75" customHeight="1" x14ac:dyDescent="0.3">
      <c r="A20" s="168" t="s">
        <v>80</v>
      </c>
      <c r="B20" s="309" t="str">
        <f>E9</f>
        <v>JANTEK VIKTÓRIA</v>
      </c>
      <c r="C20" s="309"/>
      <c r="D20" s="311"/>
      <c r="E20" s="311"/>
      <c r="F20" s="310"/>
      <c r="G20" s="310"/>
      <c r="H20" s="311"/>
      <c r="I20" s="311"/>
      <c r="J20" s="154"/>
      <c r="K20" s="154"/>
      <c r="L20" s="154"/>
      <c r="M20" s="154"/>
      <c r="Y20" s="134"/>
      <c r="Z20" s="134"/>
      <c r="AA20" s="134" t="s">
        <v>77</v>
      </c>
      <c r="AB20" s="134">
        <v>120</v>
      </c>
      <c r="AC20" s="134">
        <v>90</v>
      </c>
      <c r="AD20" s="134">
        <v>65</v>
      </c>
      <c r="AE20" s="134">
        <v>55</v>
      </c>
      <c r="AF20" s="134">
        <v>50</v>
      </c>
      <c r="AG20" s="134">
        <v>45</v>
      </c>
      <c r="AH20" s="134">
        <v>40</v>
      </c>
      <c r="AI20" s="134">
        <v>35</v>
      </c>
      <c r="AJ20" s="134">
        <v>25</v>
      </c>
      <c r="AK20" s="134">
        <v>20</v>
      </c>
    </row>
    <row r="21" spans="1:37" ht="18.75" customHeight="1" x14ac:dyDescent="0.3">
      <c r="A21" s="168" t="s">
        <v>83</v>
      </c>
      <c r="B21" s="309" t="e">
        <f>E11</f>
        <v>#REF!</v>
      </c>
      <c r="C21" s="309"/>
      <c r="D21" s="311"/>
      <c r="E21" s="311"/>
      <c r="F21" s="311"/>
      <c r="G21" s="311"/>
      <c r="H21" s="310"/>
      <c r="I21" s="310"/>
      <c r="J21" s="154"/>
      <c r="K21" s="154"/>
      <c r="L21" s="154"/>
      <c r="M21" s="154"/>
      <c r="Y21" s="134"/>
      <c r="Z21" s="134"/>
      <c r="AA21" s="134" t="s">
        <v>78</v>
      </c>
      <c r="AB21" s="134">
        <v>90</v>
      </c>
      <c r="AC21" s="134">
        <v>60</v>
      </c>
      <c r="AD21" s="134">
        <v>45</v>
      </c>
      <c r="AE21" s="134">
        <v>34</v>
      </c>
      <c r="AF21" s="134">
        <v>27</v>
      </c>
      <c r="AG21" s="134">
        <v>22</v>
      </c>
      <c r="AH21" s="134">
        <v>18</v>
      </c>
      <c r="AI21" s="134">
        <v>15</v>
      </c>
      <c r="AJ21" s="134">
        <v>12</v>
      </c>
      <c r="AK21" s="134">
        <v>9</v>
      </c>
    </row>
    <row r="22" spans="1:37" x14ac:dyDescent="0.3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Y22" s="134"/>
      <c r="Z22" s="134"/>
      <c r="AA22" s="134" t="s">
        <v>79</v>
      </c>
      <c r="AB22" s="134">
        <v>60</v>
      </c>
      <c r="AC22" s="134">
        <v>40</v>
      </c>
      <c r="AD22" s="134">
        <v>30</v>
      </c>
      <c r="AE22" s="134">
        <v>20</v>
      </c>
      <c r="AF22" s="134">
        <v>18</v>
      </c>
      <c r="AG22" s="134">
        <v>15</v>
      </c>
      <c r="AH22" s="134">
        <v>12</v>
      </c>
      <c r="AI22" s="134">
        <v>10</v>
      </c>
      <c r="AJ22" s="134">
        <v>8</v>
      </c>
      <c r="AK22" s="134">
        <v>6</v>
      </c>
    </row>
    <row r="23" spans="1:37" x14ac:dyDescent="0.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Y23" s="134"/>
      <c r="Z23" s="134"/>
      <c r="AA23" s="134" t="s">
        <v>81</v>
      </c>
      <c r="AB23" s="134">
        <v>40</v>
      </c>
      <c r="AC23" s="134">
        <v>25</v>
      </c>
      <c r="AD23" s="134">
        <v>18</v>
      </c>
      <c r="AE23" s="134">
        <v>13</v>
      </c>
      <c r="AF23" s="134">
        <v>8</v>
      </c>
      <c r="AG23" s="134">
        <v>7</v>
      </c>
      <c r="AH23" s="134">
        <v>6</v>
      </c>
      <c r="AI23" s="134">
        <v>5</v>
      </c>
      <c r="AJ23" s="134">
        <v>4</v>
      </c>
      <c r="AK23" s="134">
        <v>3</v>
      </c>
    </row>
    <row r="24" spans="1:37" x14ac:dyDescent="0.3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Y24" s="134"/>
      <c r="Z24" s="134"/>
      <c r="AA24" s="134" t="s">
        <v>82</v>
      </c>
      <c r="AB24" s="134">
        <v>25</v>
      </c>
      <c r="AC24" s="134">
        <v>15</v>
      </c>
      <c r="AD24" s="134">
        <v>13</v>
      </c>
      <c r="AE24" s="134">
        <v>7</v>
      </c>
      <c r="AF24" s="134">
        <v>6</v>
      </c>
      <c r="AG24" s="134">
        <v>5</v>
      </c>
      <c r="AH24" s="134">
        <v>4</v>
      </c>
      <c r="AI24" s="134">
        <v>3</v>
      </c>
      <c r="AJ24" s="134">
        <v>2</v>
      </c>
      <c r="AK24" s="134">
        <v>1</v>
      </c>
    </row>
    <row r="25" spans="1:37" x14ac:dyDescent="0.3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Y25" s="134"/>
      <c r="Z25" s="134"/>
      <c r="AA25" s="134" t="s">
        <v>84</v>
      </c>
      <c r="AB25" s="134">
        <v>15</v>
      </c>
      <c r="AC25" s="134">
        <v>10</v>
      </c>
      <c r="AD25" s="134">
        <v>8</v>
      </c>
      <c r="AE25" s="134">
        <v>4</v>
      </c>
      <c r="AF25" s="134">
        <v>3</v>
      </c>
      <c r="AG25" s="134">
        <v>2</v>
      </c>
      <c r="AH25" s="134">
        <v>1</v>
      </c>
      <c r="AI25" s="134">
        <v>0</v>
      </c>
      <c r="AJ25" s="134">
        <v>0</v>
      </c>
      <c r="AK25" s="134">
        <v>0</v>
      </c>
    </row>
    <row r="26" spans="1:37" x14ac:dyDescent="0.3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Y26" s="134"/>
      <c r="Z26" s="134"/>
      <c r="AA26" s="134" t="s">
        <v>85</v>
      </c>
      <c r="AB26" s="134">
        <v>10</v>
      </c>
      <c r="AC26" s="134">
        <v>6</v>
      </c>
      <c r="AD26" s="134">
        <v>4</v>
      </c>
      <c r="AE26" s="134">
        <v>2</v>
      </c>
      <c r="AF26" s="134">
        <v>1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</row>
    <row r="27" spans="1:37" x14ac:dyDescent="0.3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Y27" s="134"/>
      <c r="Z27" s="134"/>
      <c r="AA27" s="134" t="s">
        <v>86</v>
      </c>
      <c r="AB27" s="134">
        <v>3</v>
      </c>
      <c r="AC27" s="134">
        <v>2</v>
      </c>
      <c r="AD27" s="134">
        <v>1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</row>
    <row r="28" spans="1:37" x14ac:dyDescent="0.3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37" x14ac:dyDescent="0.3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37" x14ac:dyDescent="0.3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37" x14ac:dyDescent="0.3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37" x14ac:dyDescent="0.3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69"/>
      <c r="M32" s="169"/>
    </row>
    <row r="33" spans="1:18" x14ac:dyDescent="0.3">
      <c r="A33" s="170" t="s">
        <v>69</v>
      </c>
      <c r="B33" s="171"/>
      <c r="C33" s="172"/>
      <c r="D33" s="173" t="s">
        <v>87</v>
      </c>
      <c r="E33" s="174" t="s">
        <v>88</v>
      </c>
      <c r="F33" s="175"/>
      <c r="G33" s="173" t="s">
        <v>87</v>
      </c>
      <c r="H33" s="174" t="s">
        <v>89</v>
      </c>
      <c r="I33" s="176"/>
      <c r="J33" s="174" t="s">
        <v>90</v>
      </c>
      <c r="K33" s="177" t="s">
        <v>91</v>
      </c>
      <c r="L33" s="34"/>
      <c r="M33" s="178"/>
      <c r="N33" s="179"/>
      <c r="P33" s="180"/>
      <c r="Q33" s="180"/>
      <c r="R33" s="181"/>
    </row>
    <row r="34" spans="1:18" x14ac:dyDescent="0.3">
      <c r="A34" s="182" t="s">
        <v>92</v>
      </c>
      <c r="B34" s="183"/>
      <c r="C34" s="184"/>
      <c r="D34" s="185"/>
      <c r="E34" s="312"/>
      <c r="F34" s="312"/>
      <c r="G34" s="186" t="s">
        <v>93</v>
      </c>
      <c r="H34" s="183"/>
      <c r="I34" s="187"/>
      <c r="J34" s="188"/>
      <c r="K34" s="189" t="s">
        <v>94</v>
      </c>
      <c r="L34" s="190"/>
      <c r="M34" s="191"/>
      <c r="P34" s="192"/>
      <c r="Q34" s="192"/>
      <c r="R34" s="193"/>
    </row>
    <row r="35" spans="1:18" x14ac:dyDescent="0.3">
      <c r="A35" s="194" t="s">
        <v>95</v>
      </c>
      <c r="B35" s="195"/>
      <c r="C35" s="196"/>
      <c r="D35" s="197"/>
      <c r="E35" s="308"/>
      <c r="F35" s="308"/>
      <c r="G35" s="198" t="s">
        <v>96</v>
      </c>
      <c r="H35" s="199"/>
      <c r="I35" s="200"/>
      <c r="J35" s="201"/>
      <c r="K35" s="202"/>
      <c r="L35" s="169"/>
      <c r="M35" s="203"/>
      <c r="P35" s="193"/>
      <c r="Q35" s="204"/>
      <c r="R35" s="193"/>
    </row>
    <row r="36" spans="1:18" x14ac:dyDescent="0.3">
      <c r="A36" s="205"/>
      <c r="B36" s="206"/>
      <c r="C36" s="207"/>
      <c r="D36" s="197"/>
      <c r="E36" s="208"/>
      <c r="F36" s="154"/>
      <c r="G36" s="198" t="s">
        <v>97</v>
      </c>
      <c r="H36" s="199"/>
      <c r="I36" s="200"/>
      <c r="J36" s="201"/>
      <c r="K36" s="189" t="s">
        <v>98</v>
      </c>
      <c r="L36" s="190"/>
      <c r="M36" s="209"/>
      <c r="P36" s="192"/>
      <c r="Q36" s="192"/>
      <c r="R36" s="193"/>
    </row>
    <row r="37" spans="1:18" x14ac:dyDescent="0.3">
      <c r="A37" s="210"/>
      <c r="B37" s="211"/>
      <c r="C37" s="212"/>
      <c r="D37" s="197"/>
      <c r="E37" s="208"/>
      <c r="F37" s="154"/>
      <c r="G37" s="198" t="s">
        <v>99</v>
      </c>
      <c r="H37" s="199"/>
      <c r="I37" s="200"/>
      <c r="J37" s="201"/>
      <c r="K37" s="213"/>
      <c r="L37" s="154"/>
      <c r="M37" s="191"/>
      <c r="P37" s="193"/>
      <c r="Q37" s="204"/>
      <c r="R37" s="193"/>
    </row>
    <row r="38" spans="1:18" x14ac:dyDescent="0.3">
      <c r="A38" s="214"/>
      <c r="B38" s="215"/>
      <c r="C38" s="216"/>
      <c r="D38" s="197"/>
      <c r="E38" s="208"/>
      <c r="F38" s="154"/>
      <c r="G38" s="198" t="s">
        <v>100</v>
      </c>
      <c r="H38" s="199"/>
      <c r="I38" s="200"/>
      <c r="J38" s="201"/>
      <c r="K38" s="194"/>
      <c r="L38" s="169"/>
      <c r="M38" s="203"/>
      <c r="P38" s="193"/>
      <c r="Q38" s="204"/>
      <c r="R38" s="193"/>
    </row>
    <row r="39" spans="1:18" x14ac:dyDescent="0.3">
      <c r="A39" s="217"/>
      <c r="B39" s="18"/>
      <c r="C39" s="212"/>
      <c r="D39" s="197"/>
      <c r="E39" s="208"/>
      <c r="F39" s="154"/>
      <c r="G39" s="198" t="s">
        <v>101</v>
      </c>
      <c r="H39" s="199"/>
      <c r="I39" s="200"/>
      <c r="J39" s="201"/>
      <c r="K39" s="189" t="s">
        <v>30</v>
      </c>
      <c r="L39" s="190"/>
      <c r="M39" s="209"/>
      <c r="P39" s="192"/>
      <c r="Q39" s="192"/>
      <c r="R39" s="193"/>
    </row>
    <row r="40" spans="1:18" x14ac:dyDescent="0.3">
      <c r="A40" s="217"/>
      <c r="B40" s="18"/>
      <c r="C40" s="218"/>
      <c r="D40" s="197"/>
      <c r="E40" s="208"/>
      <c r="F40" s="154"/>
      <c r="G40" s="198" t="s">
        <v>102</v>
      </c>
      <c r="H40" s="199"/>
      <c r="I40" s="200"/>
      <c r="J40" s="201"/>
      <c r="K40" s="213"/>
      <c r="L40" s="154"/>
      <c r="M40" s="191"/>
      <c r="P40" s="193"/>
      <c r="Q40" s="204"/>
      <c r="R40" s="193"/>
    </row>
    <row r="41" spans="1:18" x14ac:dyDescent="0.3">
      <c r="A41" s="219"/>
      <c r="B41" s="220"/>
      <c r="C41" s="221"/>
      <c r="D41" s="222"/>
      <c r="E41" s="223"/>
      <c r="F41" s="169"/>
      <c r="G41" s="224" t="s">
        <v>103</v>
      </c>
      <c r="H41" s="195"/>
      <c r="I41" s="225"/>
      <c r="J41" s="226"/>
      <c r="K41" s="194" t="str">
        <f>L4</f>
        <v>Guti János</v>
      </c>
      <c r="L41" s="169"/>
      <c r="M41" s="203"/>
      <c r="P41" s="193"/>
      <c r="Q41" s="204"/>
      <c r="R41" s="227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9" priority="2" stopIfTrue="1" operator="equal">
      <formula>"Bye"</formula>
    </cfRule>
  </conditionalFormatting>
  <conditionalFormatting sqref="R41">
    <cfRule type="expression" dxfId="8" priority="1" stopIfTrue="1">
      <formula>$O$1="CU"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Q134"/>
  <sheetViews>
    <sheetView workbookViewId="0">
      <selection activeCell="B7" sqref="B7:G8"/>
    </sheetView>
  </sheetViews>
  <sheetFormatPr defaultRowHeight="14.4" x14ac:dyDescent="0.3"/>
  <cols>
    <col min="1" max="1" width="3.88671875" customWidth="1"/>
    <col min="2" max="2" width="14.33203125" customWidth="1"/>
    <col min="3" max="3" width="18.109375" customWidth="1"/>
    <col min="4" max="4" width="11.109375" style="114" customWidth="1"/>
    <col min="5" max="5" width="9.33203125" style="115" customWidth="1"/>
    <col min="6" max="6" width="6.109375" style="116" hidden="1" customWidth="1"/>
    <col min="7" max="7" width="33.88671875" style="116" customWidth="1"/>
    <col min="8" max="8" width="7.6640625" style="114" customWidth="1"/>
    <col min="9" max="13" width="7.4414062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14.33203125" customWidth="1"/>
    <col min="259" max="259" width="18.109375" customWidth="1"/>
    <col min="260" max="260" width="11.109375" customWidth="1"/>
    <col min="261" max="261" width="9.33203125" customWidth="1"/>
    <col min="262" max="262" width="0" hidden="1" customWidth="1"/>
    <col min="263" max="263" width="33.8867187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14.33203125" customWidth="1"/>
    <col min="515" max="515" width="18.109375" customWidth="1"/>
    <col min="516" max="516" width="11.109375" customWidth="1"/>
    <col min="517" max="517" width="9.33203125" customWidth="1"/>
    <col min="518" max="518" width="0" hidden="1" customWidth="1"/>
    <col min="519" max="519" width="33.8867187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14.33203125" customWidth="1"/>
    <col min="771" max="771" width="18.109375" customWidth="1"/>
    <col min="772" max="772" width="11.109375" customWidth="1"/>
    <col min="773" max="773" width="9.33203125" customWidth="1"/>
    <col min="774" max="774" width="0" hidden="1" customWidth="1"/>
    <col min="775" max="775" width="33.8867187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14.33203125" customWidth="1"/>
    <col min="1027" max="1027" width="18.109375" customWidth="1"/>
    <col min="1028" max="1028" width="11.109375" customWidth="1"/>
    <col min="1029" max="1029" width="9.33203125" customWidth="1"/>
    <col min="1030" max="1030" width="0" hidden="1" customWidth="1"/>
    <col min="1031" max="1031" width="33.8867187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14.33203125" customWidth="1"/>
    <col min="1283" max="1283" width="18.109375" customWidth="1"/>
    <col min="1284" max="1284" width="11.109375" customWidth="1"/>
    <col min="1285" max="1285" width="9.33203125" customWidth="1"/>
    <col min="1286" max="1286" width="0" hidden="1" customWidth="1"/>
    <col min="1287" max="1287" width="33.8867187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14.33203125" customWidth="1"/>
    <col min="1539" max="1539" width="18.109375" customWidth="1"/>
    <col min="1540" max="1540" width="11.109375" customWidth="1"/>
    <col min="1541" max="1541" width="9.33203125" customWidth="1"/>
    <col min="1542" max="1542" width="0" hidden="1" customWidth="1"/>
    <col min="1543" max="1543" width="33.8867187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14.33203125" customWidth="1"/>
    <col min="1795" max="1795" width="18.109375" customWidth="1"/>
    <col min="1796" max="1796" width="11.109375" customWidth="1"/>
    <col min="1797" max="1797" width="9.33203125" customWidth="1"/>
    <col min="1798" max="1798" width="0" hidden="1" customWidth="1"/>
    <col min="1799" max="1799" width="33.8867187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14.33203125" customWidth="1"/>
    <col min="2051" max="2051" width="18.109375" customWidth="1"/>
    <col min="2052" max="2052" width="11.109375" customWidth="1"/>
    <col min="2053" max="2053" width="9.33203125" customWidth="1"/>
    <col min="2054" max="2054" width="0" hidden="1" customWidth="1"/>
    <col min="2055" max="2055" width="33.8867187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14.33203125" customWidth="1"/>
    <col min="2307" max="2307" width="18.109375" customWidth="1"/>
    <col min="2308" max="2308" width="11.109375" customWidth="1"/>
    <col min="2309" max="2309" width="9.33203125" customWidth="1"/>
    <col min="2310" max="2310" width="0" hidden="1" customWidth="1"/>
    <col min="2311" max="2311" width="33.8867187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14.33203125" customWidth="1"/>
    <col min="2563" max="2563" width="18.109375" customWidth="1"/>
    <col min="2564" max="2564" width="11.109375" customWidth="1"/>
    <col min="2565" max="2565" width="9.33203125" customWidth="1"/>
    <col min="2566" max="2566" width="0" hidden="1" customWidth="1"/>
    <col min="2567" max="2567" width="33.8867187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14.33203125" customWidth="1"/>
    <col min="2819" max="2819" width="18.109375" customWidth="1"/>
    <col min="2820" max="2820" width="11.109375" customWidth="1"/>
    <col min="2821" max="2821" width="9.33203125" customWidth="1"/>
    <col min="2822" max="2822" width="0" hidden="1" customWidth="1"/>
    <col min="2823" max="2823" width="33.8867187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14.33203125" customWidth="1"/>
    <col min="3075" max="3075" width="18.109375" customWidth="1"/>
    <col min="3076" max="3076" width="11.109375" customWidth="1"/>
    <col min="3077" max="3077" width="9.33203125" customWidth="1"/>
    <col min="3078" max="3078" width="0" hidden="1" customWidth="1"/>
    <col min="3079" max="3079" width="33.8867187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14.33203125" customWidth="1"/>
    <col min="3331" max="3331" width="18.109375" customWidth="1"/>
    <col min="3332" max="3332" width="11.109375" customWidth="1"/>
    <col min="3333" max="3333" width="9.33203125" customWidth="1"/>
    <col min="3334" max="3334" width="0" hidden="1" customWidth="1"/>
    <col min="3335" max="3335" width="33.8867187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14.33203125" customWidth="1"/>
    <col min="3587" max="3587" width="18.109375" customWidth="1"/>
    <col min="3588" max="3588" width="11.109375" customWidth="1"/>
    <col min="3589" max="3589" width="9.33203125" customWidth="1"/>
    <col min="3590" max="3590" width="0" hidden="1" customWidth="1"/>
    <col min="3591" max="3591" width="33.8867187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14.33203125" customWidth="1"/>
    <col min="3843" max="3843" width="18.109375" customWidth="1"/>
    <col min="3844" max="3844" width="11.109375" customWidth="1"/>
    <col min="3845" max="3845" width="9.33203125" customWidth="1"/>
    <col min="3846" max="3846" width="0" hidden="1" customWidth="1"/>
    <col min="3847" max="3847" width="33.8867187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14.33203125" customWidth="1"/>
    <col min="4099" max="4099" width="18.109375" customWidth="1"/>
    <col min="4100" max="4100" width="11.109375" customWidth="1"/>
    <col min="4101" max="4101" width="9.33203125" customWidth="1"/>
    <col min="4102" max="4102" width="0" hidden="1" customWidth="1"/>
    <col min="4103" max="4103" width="33.8867187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14.33203125" customWidth="1"/>
    <col min="4355" max="4355" width="18.109375" customWidth="1"/>
    <col min="4356" max="4356" width="11.109375" customWidth="1"/>
    <col min="4357" max="4357" width="9.33203125" customWidth="1"/>
    <col min="4358" max="4358" width="0" hidden="1" customWidth="1"/>
    <col min="4359" max="4359" width="33.8867187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14.33203125" customWidth="1"/>
    <col min="4611" max="4611" width="18.109375" customWidth="1"/>
    <col min="4612" max="4612" width="11.109375" customWidth="1"/>
    <col min="4613" max="4613" width="9.33203125" customWidth="1"/>
    <col min="4614" max="4614" width="0" hidden="1" customWidth="1"/>
    <col min="4615" max="4615" width="33.8867187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14.33203125" customWidth="1"/>
    <col min="4867" max="4867" width="18.109375" customWidth="1"/>
    <col min="4868" max="4868" width="11.109375" customWidth="1"/>
    <col min="4869" max="4869" width="9.33203125" customWidth="1"/>
    <col min="4870" max="4870" width="0" hidden="1" customWidth="1"/>
    <col min="4871" max="4871" width="33.8867187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14.33203125" customWidth="1"/>
    <col min="5123" max="5123" width="18.109375" customWidth="1"/>
    <col min="5124" max="5124" width="11.109375" customWidth="1"/>
    <col min="5125" max="5125" width="9.33203125" customWidth="1"/>
    <col min="5126" max="5126" width="0" hidden="1" customWidth="1"/>
    <col min="5127" max="5127" width="33.8867187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14.33203125" customWidth="1"/>
    <col min="5379" max="5379" width="18.109375" customWidth="1"/>
    <col min="5380" max="5380" width="11.109375" customWidth="1"/>
    <col min="5381" max="5381" width="9.33203125" customWidth="1"/>
    <col min="5382" max="5382" width="0" hidden="1" customWidth="1"/>
    <col min="5383" max="5383" width="33.8867187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14.33203125" customWidth="1"/>
    <col min="5635" max="5635" width="18.109375" customWidth="1"/>
    <col min="5636" max="5636" width="11.109375" customWidth="1"/>
    <col min="5637" max="5637" width="9.33203125" customWidth="1"/>
    <col min="5638" max="5638" width="0" hidden="1" customWidth="1"/>
    <col min="5639" max="5639" width="33.8867187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14.33203125" customWidth="1"/>
    <col min="5891" max="5891" width="18.109375" customWidth="1"/>
    <col min="5892" max="5892" width="11.109375" customWidth="1"/>
    <col min="5893" max="5893" width="9.33203125" customWidth="1"/>
    <col min="5894" max="5894" width="0" hidden="1" customWidth="1"/>
    <col min="5895" max="5895" width="33.8867187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14.33203125" customWidth="1"/>
    <col min="6147" max="6147" width="18.109375" customWidth="1"/>
    <col min="6148" max="6148" width="11.109375" customWidth="1"/>
    <col min="6149" max="6149" width="9.33203125" customWidth="1"/>
    <col min="6150" max="6150" width="0" hidden="1" customWidth="1"/>
    <col min="6151" max="6151" width="33.8867187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14.33203125" customWidth="1"/>
    <col min="6403" max="6403" width="18.109375" customWidth="1"/>
    <col min="6404" max="6404" width="11.109375" customWidth="1"/>
    <col min="6405" max="6405" width="9.33203125" customWidth="1"/>
    <col min="6406" max="6406" width="0" hidden="1" customWidth="1"/>
    <col min="6407" max="6407" width="33.8867187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14.33203125" customWidth="1"/>
    <col min="6659" max="6659" width="18.109375" customWidth="1"/>
    <col min="6660" max="6660" width="11.109375" customWidth="1"/>
    <col min="6661" max="6661" width="9.33203125" customWidth="1"/>
    <col min="6662" max="6662" width="0" hidden="1" customWidth="1"/>
    <col min="6663" max="6663" width="33.8867187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14.33203125" customWidth="1"/>
    <col min="6915" max="6915" width="18.109375" customWidth="1"/>
    <col min="6916" max="6916" width="11.109375" customWidth="1"/>
    <col min="6917" max="6917" width="9.33203125" customWidth="1"/>
    <col min="6918" max="6918" width="0" hidden="1" customWidth="1"/>
    <col min="6919" max="6919" width="33.8867187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14.33203125" customWidth="1"/>
    <col min="7171" max="7171" width="18.109375" customWidth="1"/>
    <col min="7172" max="7172" width="11.109375" customWidth="1"/>
    <col min="7173" max="7173" width="9.33203125" customWidth="1"/>
    <col min="7174" max="7174" width="0" hidden="1" customWidth="1"/>
    <col min="7175" max="7175" width="33.8867187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14.33203125" customWidth="1"/>
    <col min="7427" max="7427" width="18.109375" customWidth="1"/>
    <col min="7428" max="7428" width="11.109375" customWidth="1"/>
    <col min="7429" max="7429" width="9.33203125" customWidth="1"/>
    <col min="7430" max="7430" width="0" hidden="1" customWidth="1"/>
    <col min="7431" max="7431" width="33.8867187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14.33203125" customWidth="1"/>
    <col min="7683" max="7683" width="18.109375" customWidth="1"/>
    <col min="7684" max="7684" width="11.109375" customWidth="1"/>
    <col min="7685" max="7685" width="9.33203125" customWidth="1"/>
    <col min="7686" max="7686" width="0" hidden="1" customWidth="1"/>
    <col min="7687" max="7687" width="33.8867187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14.33203125" customWidth="1"/>
    <col min="7939" max="7939" width="18.109375" customWidth="1"/>
    <col min="7940" max="7940" width="11.109375" customWidth="1"/>
    <col min="7941" max="7941" width="9.33203125" customWidth="1"/>
    <col min="7942" max="7942" width="0" hidden="1" customWidth="1"/>
    <col min="7943" max="7943" width="33.8867187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14.33203125" customWidth="1"/>
    <col min="8195" max="8195" width="18.109375" customWidth="1"/>
    <col min="8196" max="8196" width="11.109375" customWidth="1"/>
    <col min="8197" max="8197" width="9.33203125" customWidth="1"/>
    <col min="8198" max="8198" width="0" hidden="1" customWidth="1"/>
    <col min="8199" max="8199" width="33.8867187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14.33203125" customWidth="1"/>
    <col min="8451" max="8451" width="18.109375" customWidth="1"/>
    <col min="8452" max="8452" width="11.109375" customWidth="1"/>
    <col min="8453" max="8453" width="9.33203125" customWidth="1"/>
    <col min="8454" max="8454" width="0" hidden="1" customWidth="1"/>
    <col min="8455" max="8455" width="33.8867187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14.33203125" customWidth="1"/>
    <col min="8707" max="8707" width="18.109375" customWidth="1"/>
    <col min="8708" max="8708" width="11.109375" customWidth="1"/>
    <col min="8709" max="8709" width="9.33203125" customWidth="1"/>
    <col min="8710" max="8710" width="0" hidden="1" customWidth="1"/>
    <col min="8711" max="8711" width="33.8867187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14.33203125" customWidth="1"/>
    <col min="8963" max="8963" width="18.109375" customWidth="1"/>
    <col min="8964" max="8964" width="11.109375" customWidth="1"/>
    <col min="8965" max="8965" width="9.33203125" customWidth="1"/>
    <col min="8966" max="8966" width="0" hidden="1" customWidth="1"/>
    <col min="8967" max="8967" width="33.8867187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14.33203125" customWidth="1"/>
    <col min="9219" max="9219" width="18.109375" customWidth="1"/>
    <col min="9220" max="9220" width="11.109375" customWidth="1"/>
    <col min="9221" max="9221" width="9.33203125" customWidth="1"/>
    <col min="9222" max="9222" width="0" hidden="1" customWidth="1"/>
    <col min="9223" max="9223" width="33.8867187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14.33203125" customWidth="1"/>
    <col min="9475" max="9475" width="18.109375" customWidth="1"/>
    <col min="9476" max="9476" width="11.109375" customWidth="1"/>
    <col min="9477" max="9477" width="9.33203125" customWidth="1"/>
    <col min="9478" max="9478" width="0" hidden="1" customWidth="1"/>
    <col min="9479" max="9479" width="33.8867187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14.33203125" customWidth="1"/>
    <col min="9731" max="9731" width="18.109375" customWidth="1"/>
    <col min="9732" max="9732" width="11.109375" customWidth="1"/>
    <col min="9733" max="9733" width="9.33203125" customWidth="1"/>
    <col min="9734" max="9734" width="0" hidden="1" customWidth="1"/>
    <col min="9735" max="9735" width="33.8867187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14.33203125" customWidth="1"/>
    <col min="9987" max="9987" width="18.109375" customWidth="1"/>
    <col min="9988" max="9988" width="11.109375" customWidth="1"/>
    <col min="9989" max="9989" width="9.33203125" customWidth="1"/>
    <col min="9990" max="9990" width="0" hidden="1" customWidth="1"/>
    <col min="9991" max="9991" width="33.8867187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14.33203125" customWidth="1"/>
    <col min="10243" max="10243" width="18.109375" customWidth="1"/>
    <col min="10244" max="10244" width="11.109375" customWidth="1"/>
    <col min="10245" max="10245" width="9.33203125" customWidth="1"/>
    <col min="10246" max="10246" width="0" hidden="1" customWidth="1"/>
    <col min="10247" max="10247" width="33.8867187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14.33203125" customWidth="1"/>
    <col min="10499" max="10499" width="18.109375" customWidth="1"/>
    <col min="10500" max="10500" width="11.109375" customWidth="1"/>
    <col min="10501" max="10501" width="9.33203125" customWidth="1"/>
    <col min="10502" max="10502" width="0" hidden="1" customWidth="1"/>
    <col min="10503" max="10503" width="33.8867187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14.33203125" customWidth="1"/>
    <col min="10755" max="10755" width="18.109375" customWidth="1"/>
    <col min="10756" max="10756" width="11.109375" customWidth="1"/>
    <col min="10757" max="10757" width="9.33203125" customWidth="1"/>
    <col min="10758" max="10758" width="0" hidden="1" customWidth="1"/>
    <col min="10759" max="10759" width="33.8867187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14.33203125" customWidth="1"/>
    <col min="11011" max="11011" width="18.109375" customWidth="1"/>
    <col min="11012" max="11012" width="11.109375" customWidth="1"/>
    <col min="11013" max="11013" width="9.33203125" customWidth="1"/>
    <col min="11014" max="11014" width="0" hidden="1" customWidth="1"/>
    <col min="11015" max="11015" width="33.8867187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14.33203125" customWidth="1"/>
    <col min="11267" max="11267" width="18.109375" customWidth="1"/>
    <col min="11268" max="11268" width="11.109375" customWidth="1"/>
    <col min="11269" max="11269" width="9.33203125" customWidth="1"/>
    <col min="11270" max="11270" width="0" hidden="1" customWidth="1"/>
    <col min="11271" max="11271" width="33.8867187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14.33203125" customWidth="1"/>
    <col min="11523" max="11523" width="18.109375" customWidth="1"/>
    <col min="11524" max="11524" width="11.109375" customWidth="1"/>
    <col min="11525" max="11525" width="9.33203125" customWidth="1"/>
    <col min="11526" max="11526" width="0" hidden="1" customWidth="1"/>
    <col min="11527" max="11527" width="33.8867187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14.33203125" customWidth="1"/>
    <col min="11779" max="11779" width="18.109375" customWidth="1"/>
    <col min="11780" max="11780" width="11.109375" customWidth="1"/>
    <col min="11781" max="11781" width="9.33203125" customWidth="1"/>
    <col min="11782" max="11782" width="0" hidden="1" customWidth="1"/>
    <col min="11783" max="11783" width="33.8867187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14.33203125" customWidth="1"/>
    <col min="12035" max="12035" width="18.109375" customWidth="1"/>
    <col min="12036" max="12036" width="11.109375" customWidth="1"/>
    <col min="12037" max="12037" width="9.33203125" customWidth="1"/>
    <col min="12038" max="12038" width="0" hidden="1" customWidth="1"/>
    <col min="12039" max="12039" width="33.8867187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14.33203125" customWidth="1"/>
    <col min="12291" max="12291" width="18.109375" customWidth="1"/>
    <col min="12292" max="12292" width="11.109375" customWidth="1"/>
    <col min="12293" max="12293" width="9.33203125" customWidth="1"/>
    <col min="12294" max="12294" width="0" hidden="1" customWidth="1"/>
    <col min="12295" max="12295" width="33.8867187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14.33203125" customWidth="1"/>
    <col min="12547" max="12547" width="18.109375" customWidth="1"/>
    <col min="12548" max="12548" width="11.109375" customWidth="1"/>
    <col min="12549" max="12549" width="9.33203125" customWidth="1"/>
    <col min="12550" max="12550" width="0" hidden="1" customWidth="1"/>
    <col min="12551" max="12551" width="33.8867187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14.33203125" customWidth="1"/>
    <col min="12803" max="12803" width="18.109375" customWidth="1"/>
    <col min="12804" max="12804" width="11.109375" customWidth="1"/>
    <col min="12805" max="12805" width="9.33203125" customWidth="1"/>
    <col min="12806" max="12806" width="0" hidden="1" customWidth="1"/>
    <col min="12807" max="12807" width="33.8867187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14.33203125" customWidth="1"/>
    <col min="13059" max="13059" width="18.109375" customWidth="1"/>
    <col min="13060" max="13060" width="11.109375" customWidth="1"/>
    <col min="13061" max="13061" width="9.33203125" customWidth="1"/>
    <col min="13062" max="13062" width="0" hidden="1" customWidth="1"/>
    <col min="13063" max="13063" width="33.8867187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14.33203125" customWidth="1"/>
    <col min="13315" max="13315" width="18.109375" customWidth="1"/>
    <col min="13316" max="13316" width="11.109375" customWidth="1"/>
    <col min="13317" max="13317" width="9.33203125" customWidth="1"/>
    <col min="13318" max="13318" width="0" hidden="1" customWidth="1"/>
    <col min="13319" max="13319" width="33.8867187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14.33203125" customWidth="1"/>
    <col min="13571" max="13571" width="18.109375" customWidth="1"/>
    <col min="13572" max="13572" width="11.109375" customWidth="1"/>
    <col min="13573" max="13573" width="9.33203125" customWidth="1"/>
    <col min="13574" max="13574" width="0" hidden="1" customWidth="1"/>
    <col min="13575" max="13575" width="33.8867187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14.33203125" customWidth="1"/>
    <col min="13827" max="13827" width="18.109375" customWidth="1"/>
    <col min="13828" max="13828" width="11.109375" customWidth="1"/>
    <col min="13829" max="13829" width="9.33203125" customWidth="1"/>
    <col min="13830" max="13830" width="0" hidden="1" customWidth="1"/>
    <col min="13831" max="13831" width="33.8867187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14.33203125" customWidth="1"/>
    <col min="14083" max="14083" width="18.109375" customWidth="1"/>
    <col min="14084" max="14084" width="11.109375" customWidth="1"/>
    <col min="14085" max="14085" width="9.33203125" customWidth="1"/>
    <col min="14086" max="14086" width="0" hidden="1" customWidth="1"/>
    <col min="14087" max="14087" width="33.8867187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14.33203125" customWidth="1"/>
    <col min="14339" max="14339" width="18.109375" customWidth="1"/>
    <col min="14340" max="14340" width="11.109375" customWidth="1"/>
    <col min="14341" max="14341" width="9.33203125" customWidth="1"/>
    <col min="14342" max="14342" width="0" hidden="1" customWidth="1"/>
    <col min="14343" max="14343" width="33.8867187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14.33203125" customWidth="1"/>
    <col min="14595" max="14595" width="18.109375" customWidth="1"/>
    <col min="14596" max="14596" width="11.109375" customWidth="1"/>
    <col min="14597" max="14597" width="9.33203125" customWidth="1"/>
    <col min="14598" max="14598" width="0" hidden="1" customWidth="1"/>
    <col min="14599" max="14599" width="33.8867187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14.33203125" customWidth="1"/>
    <col min="14851" max="14851" width="18.109375" customWidth="1"/>
    <col min="14852" max="14852" width="11.109375" customWidth="1"/>
    <col min="14853" max="14853" width="9.33203125" customWidth="1"/>
    <col min="14854" max="14854" width="0" hidden="1" customWidth="1"/>
    <col min="14855" max="14855" width="33.8867187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14.33203125" customWidth="1"/>
    <col min="15107" max="15107" width="18.109375" customWidth="1"/>
    <col min="15108" max="15108" width="11.109375" customWidth="1"/>
    <col min="15109" max="15109" width="9.33203125" customWidth="1"/>
    <col min="15110" max="15110" width="0" hidden="1" customWidth="1"/>
    <col min="15111" max="15111" width="33.8867187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14.33203125" customWidth="1"/>
    <col min="15363" max="15363" width="18.109375" customWidth="1"/>
    <col min="15364" max="15364" width="11.109375" customWidth="1"/>
    <col min="15365" max="15365" width="9.33203125" customWidth="1"/>
    <col min="15366" max="15366" width="0" hidden="1" customWidth="1"/>
    <col min="15367" max="15367" width="33.8867187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14.33203125" customWidth="1"/>
    <col min="15619" max="15619" width="18.109375" customWidth="1"/>
    <col min="15620" max="15620" width="11.109375" customWidth="1"/>
    <col min="15621" max="15621" width="9.33203125" customWidth="1"/>
    <col min="15622" max="15622" width="0" hidden="1" customWidth="1"/>
    <col min="15623" max="15623" width="33.8867187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14.33203125" customWidth="1"/>
    <col min="15875" max="15875" width="18.109375" customWidth="1"/>
    <col min="15876" max="15876" width="11.109375" customWidth="1"/>
    <col min="15877" max="15877" width="9.33203125" customWidth="1"/>
    <col min="15878" max="15878" width="0" hidden="1" customWidth="1"/>
    <col min="15879" max="15879" width="33.8867187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14.33203125" customWidth="1"/>
    <col min="16131" max="16131" width="18.109375" customWidth="1"/>
    <col min="16132" max="16132" width="11.109375" customWidth="1"/>
    <col min="16133" max="16133" width="9.33203125" customWidth="1"/>
    <col min="16134" max="16134" width="0" hidden="1" customWidth="1"/>
    <col min="16135" max="16135" width="33.8867187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tr">
        <f>[1]Altalanos!$A$6</f>
        <v>Sz-Sz-B vármegyei Diákolimpia továbbjutottak és döntők</v>
      </c>
      <c r="B1" s="40"/>
      <c r="C1" s="40"/>
      <c r="D1" s="41"/>
      <c r="E1" s="42"/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252" t="str">
        <f>[1]Altalanos!$E$8</f>
        <v>VIII.kcs U18+ fiú B</v>
      </c>
      <c r="D2" s="43"/>
      <c r="E2" s="42" t="s">
        <v>28</v>
      </c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[1]Altalanos!$A$10</f>
        <v>45776</v>
      </c>
      <c r="B5" s="72"/>
      <c r="C5" s="73" t="str">
        <f>[1]Altalanos!$C$10</f>
        <v>Nyíregyháza</v>
      </c>
      <c r="D5" s="74" t="str">
        <f>[1]Altalanos!$D$10</f>
        <v xml:space="preserve">  </v>
      </c>
      <c r="E5" s="74"/>
      <c r="F5" s="74"/>
      <c r="G5" s="74"/>
      <c r="H5" s="75" t="str">
        <f>[1]Altalanos!$E$12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82" t="s">
        <v>104</v>
      </c>
      <c r="C6" s="82" t="s">
        <v>105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229" t="s">
        <v>178</v>
      </c>
      <c r="C7" s="258" t="str">
        <f>[1]Altalanos!$E$8</f>
        <v>VIII.kcs U18+ fiú B</v>
      </c>
      <c r="D7" s="254" t="s">
        <v>161</v>
      </c>
      <c r="E7" s="96"/>
      <c r="F7" s="97"/>
      <c r="G7" s="98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255" t="s">
        <v>179</v>
      </c>
      <c r="C8" s="259" t="str">
        <f>[1]Altalanos!$E$8</f>
        <v>VIII.kcs U18+ fiú B</v>
      </c>
      <c r="D8" s="257" t="s">
        <v>161</v>
      </c>
      <c r="E8" s="96"/>
      <c r="F8" s="107"/>
      <c r="G8" s="108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94"/>
      <c r="C9" s="95"/>
      <c r="D9"/>
      <c r="E9" s="96"/>
      <c r="F9" s="107"/>
      <c r="G9" s="108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111"/>
      <c r="C10" s="111"/>
      <c r="D10" s="99"/>
      <c r="E10" s="96"/>
      <c r="F10" s="107"/>
      <c r="G10" s="108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/>
      <c r="B11"/>
      <c r="C11"/>
      <c r="D11" s="114"/>
      <c r="E11" s="115"/>
      <c r="F11" s="116"/>
      <c r="G11" s="116"/>
      <c r="H11" s="114"/>
      <c r="I11" s="114"/>
      <c r="J11" s="114"/>
      <c r="K11" s="114"/>
      <c r="L11" s="114"/>
      <c r="M11" s="114"/>
      <c r="N11" s="114"/>
      <c r="O11" s="114"/>
      <c r="P11" s="114"/>
      <c r="Q11" s="114"/>
    </row>
    <row r="12" spans="1:17" s="106" customFormat="1" ht="18.899999999999999" customHeight="1" x14ac:dyDescent="0.3">
      <c r="A12"/>
      <c r="B12"/>
      <c r="C12"/>
      <c r="D12" s="114"/>
      <c r="E12" s="115"/>
      <c r="F12" s="116"/>
      <c r="G12" s="116"/>
      <c r="H12" s="114"/>
      <c r="I12" s="114"/>
      <c r="J12" s="114"/>
      <c r="K12" s="114"/>
      <c r="L12" s="114"/>
      <c r="M12" s="114"/>
      <c r="N12" s="114"/>
      <c r="O12" s="114"/>
      <c r="P12" s="114"/>
      <c r="Q12" s="114"/>
    </row>
    <row r="13" spans="1:17" s="106" customFormat="1" ht="18.899999999999999" customHeight="1" x14ac:dyDescent="0.3">
      <c r="A13"/>
      <c r="B13"/>
      <c r="C13"/>
      <c r="D13" s="114"/>
      <c r="E13" s="115"/>
      <c r="F13" s="116"/>
      <c r="G13" s="116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1:17" s="106" customFormat="1" ht="18.899999999999999" customHeight="1" x14ac:dyDescent="0.3">
      <c r="A14"/>
      <c r="B14"/>
      <c r="C14"/>
      <c r="D14" s="114"/>
      <c r="E14" s="115"/>
      <c r="F14" s="116"/>
      <c r="G14" s="116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06" customFormat="1" ht="18.899999999999999" customHeight="1" x14ac:dyDescent="0.3">
      <c r="A15"/>
      <c r="B15"/>
      <c r="C15"/>
      <c r="D15" s="114"/>
      <c r="E15" s="115"/>
      <c r="F15" s="116"/>
      <c r="G15" s="116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s="106" customFormat="1" ht="18.899999999999999" customHeight="1" x14ac:dyDescent="0.3">
      <c r="A16"/>
      <c r="B16"/>
      <c r="C16"/>
      <c r="D16" s="114"/>
      <c r="E16" s="115"/>
      <c r="F16" s="116"/>
      <c r="G16" s="116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s="106" customFormat="1" ht="18.899999999999999" customHeight="1" x14ac:dyDescent="0.3">
      <c r="A17"/>
      <c r="B17"/>
      <c r="C17"/>
      <c r="D17" s="114"/>
      <c r="E17" s="115"/>
      <c r="F17" s="116"/>
      <c r="G17" s="116"/>
      <c r="H17" s="114"/>
      <c r="I17" s="114"/>
      <c r="J17" s="114"/>
      <c r="K17" s="114"/>
      <c r="L17" s="114"/>
      <c r="M17" s="114"/>
      <c r="N17" s="114"/>
      <c r="O17" s="114"/>
      <c r="P17" s="114"/>
      <c r="Q17" s="114"/>
    </row>
    <row r="18" spans="1:17" s="106" customFormat="1" ht="18.899999999999999" customHeight="1" x14ac:dyDescent="0.3">
      <c r="A18"/>
      <c r="B18"/>
      <c r="C18"/>
      <c r="D18" s="114"/>
      <c r="E18" s="115"/>
      <c r="F18" s="116"/>
      <c r="G18" s="116"/>
      <c r="H18" s="114"/>
      <c r="I18" s="114"/>
      <c r="J18" s="114"/>
      <c r="K18" s="114"/>
      <c r="L18" s="114"/>
      <c r="M18" s="114"/>
      <c r="N18" s="114"/>
      <c r="O18" s="114"/>
      <c r="P18" s="114"/>
      <c r="Q18" s="114"/>
    </row>
    <row r="19" spans="1:17" s="106" customFormat="1" ht="18.899999999999999" customHeight="1" x14ac:dyDescent="0.3">
      <c r="A19"/>
      <c r="B19"/>
      <c r="C19"/>
      <c r="D19" s="114"/>
      <c r="E19" s="115"/>
      <c r="F19" s="116"/>
      <c r="G19" s="116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s="106" customFormat="1" ht="18.899999999999999" customHeight="1" x14ac:dyDescent="0.3">
      <c r="A20"/>
      <c r="B20"/>
      <c r="C20"/>
      <c r="D20" s="114"/>
      <c r="E20" s="115"/>
      <c r="F20" s="116"/>
      <c r="G20" s="116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s="106" customFormat="1" ht="18.899999999999999" customHeight="1" x14ac:dyDescent="0.3">
      <c r="A21"/>
      <c r="B21"/>
      <c r="C21"/>
      <c r="D21" s="114"/>
      <c r="E21" s="115"/>
      <c r="F21" s="116"/>
      <c r="G21" s="116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s="106" customFormat="1" ht="18.899999999999999" customHeight="1" x14ac:dyDescent="0.3">
      <c r="A22"/>
      <c r="B22"/>
      <c r="C22"/>
      <c r="D22" s="114"/>
      <c r="E22" s="115"/>
      <c r="F22" s="116"/>
      <c r="G22" s="116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106" customFormat="1" ht="18.899999999999999" customHeight="1" x14ac:dyDescent="0.3">
      <c r="A23"/>
      <c r="B23"/>
      <c r="C23"/>
      <c r="D23" s="114"/>
      <c r="E23" s="115"/>
      <c r="F23" s="116"/>
      <c r="G23" s="116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106" customFormat="1" ht="18.899999999999999" customHeight="1" x14ac:dyDescent="0.3">
      <c r="A24"/>
      <c r="B24"/>
      <c r="C24"/>
      <c r="D24" s="114"/>
      <c r="E24" s="115"/>
      <c r="F24" s="116"/>
      <c r="G24" s="116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s="106" customFormat="1" ht="18.899999999999999" customHeight="1" x14ac:dyDescent="0.3">
      <c r="A25"/>
      <c r="B25"/>
      <c r="C25"/>
      <c r="D25" s="114"/>
      <c r="E25" s="115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s="106" customFormat="1" ht="18.899999999999999" customHeight="1" x14ac:dyDescent="0.3">
      <c r="A26"/>
      <c r="B26"/>
      <c r="C26"/>
      <c r="D26" s="114"/>
      <c r="E26" s="115"/>
      <c r="F26" s="116"/>
      <c r="G26" s="116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s="106" customFormat="1" ht="18.899999999999999" customHeight="1" x14ac:dyDescent="0.3">
      <c r="A27"/>
      <c r="B27"/>
      <c r="C27"/>
      <c r="D27" s="114"/>
      <c r="E27" s="115"/>
      <c r="F27" s="116"/>
      <c r="G27" s="116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s="106" customFormat="1" ht="18.899999999999999" customHeight="1" x14ac:dyDescent="0.3">
      <c r="A28"/>
      <c r="B28"/>
      <c r="C28"/>
      <c r="D28" s="114"/>
      <c r="E28" s="115"/>
      <c r="F28" s="116"/>
      <c r="G28" s="116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s="106" customFormat="1" ht="18.899999999999999" customHeight="1" x14ac:dyDescent="0.3">
      <c r="A29"/>
      <c r="B29"/>
      <c r="C29"/>
      <c r="D29" s="114"/>
      <c r="E29" s="115"/>
      <c r="F29" s="116"/>
      <c r="G29" s="116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s="106" customFormat="1" ht="18.899999999999999" customHeight="1" x14ac:dyDescent="0.3">
      <c r="A30"/>
      <c r="B30"/>
      <c r="C30"/>
      <c r="D30" s="114"/>
      <c r="E30" s="115"/>
      <c r="F30" s="116"/>
      <c r="G30" s="116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s="106" customFormat="1" ht="18.899999999999999" customHeight="1" x14ac:dyDescent="0.3">
      <c r="A31"/>
      <c r="B31"/>
      <c r="C31"/>
      <c r="D31" s="114"/>
      <c r="E31" s="115"/>
      <c r="F31" s="116"/>
      <c r="G31" s="116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06" customFormat="1" ht="18.899999999999999" customHeight="1" x14ac:dyDescent="0.3">
      <c r="A32"/>
      <c r="B32"/>
      <c r="C32"/>
      <c r="D32" s="114"/>
      <c r="E32" s="115"/>
      <c r="F32" s="116"/>
      <c r="G32" s="116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s="106" customFormat="1" ht="18.899999999999999" customHeight="1" x14ac:dyDescent="0.3">
      <c r="A33"/>
      <c r="B33"/>
      <c r="C33"/>
      <c r="D33" s="114"/>
      <c r="E33" s="115"/>
      <c r="F33" s="116"/>
      <c r="G33" s="116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s="106" customFormat="1" ht="18.899999999999999" customHeight="1" x14ac:dyDescent="0.3">
      <c r="A34"/>
      <c r="B34"/>
      <c r="C34"/>
      <c r="D34" s="114"/>
      <c r="E34" s="115"/>
      <c r="F34" s="116"/>
      <c r="G34" s="116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s="106" customFormat="1" ht="18.899999999999999" customHeight="1" x14ac:dyDescent="0.3">
      <c r="A35"/>
      <c r="B35"/>
      <c r="C35"/>
      <c r="D35" s="114"/>
      <c r="E35" s="115"/>
      <c r="F35" s="116"/>
      <c r="G35" s="116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s="106" customFormat="1" ht="18.899999999999999" customHeight="1" x14ac:dyDescent="0.3">
      <c r="A36"/>
      <c r="B36"/>
      <c r="C36"/>
      <c r="D36" s="114"/>
      <c r="E36" s="115"/>
      <c r="F36" s="116"/>
      <c r="G36" s="116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B8 D7:D8">
    <cfRule type="expression" dxfId="7" priority="1" stopIfTrue="1">
      <formula>$Q7&gt;=1</formula>
    </cfRule>
  </conditionalFormatting>
  <conditionalFormatting sqref="A9:D10">
    <cfRule type="expression" dxfId="6" priority="5" stopIfTrue="1">
      <formula>$Q9&gt;=1</formula>
    </cfRule>
  </conditionalFormatting>
  <conditionalFormatting sqref="E7:E10">
    <cfRule type="expression" dxfId="5" priority="7" stopIfTrue="1">
      <formula>AND(ROUNDDOWN(($A$4-E7)/365.25,0)&lt;=13,G7&lt;&gt;"OK")</formula>
    </cfRule>
    <cfRule type="expression" dxfId="4" priority="8" stopIfTrue="1">
      <formula>AND(ROUNDDOWN(($A$4-E7)/365.25,0)&lt;=14,G7&lt;&gt;"OK")</formula>
    </cfRule>
    <cfRule type="expression" dxfId="3" priority="9" stopIfTrue="1">
      <formula>AND(ROUNDDOWN(($A$4-E7)/365.25,0)&lt;=17,G7&lt;&gt;"OK")</formula>
    </cfRule>
  </conditionalFormatting>
  <conditionalFormatting sqref="J7:J10">
    <cfRule type="cellIs" dxfId="2" priority="4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3" name="Button 1">
              <controlPr defaultSize="0" print="0" autoFill="0" autoPict="0" macro="[1]!egyeni_fotabla_sorsolasi_ranglista">
                <anchor moveWithCells="1" sizeWithCells="1">
                  <from>
                    <xdr:col>7</xdr:col>
                    <xdr:colOff>198120</xdr:colOff>
                    <xdr:row>1</xdr:row>
                    <xdr:rowOff>76200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workbookViewId="0"/>
  </sheetViews>
  <sheetFormatPr defaultRowHeight="14.4" x14ac:dyDescent="0.3"/>
  <cols>
    <col min="1" max="1" width="54.44140625" bestFit="1" customWidth="1"/>
    <col min="2" max="2" width="24.6640625" bestFit="1" customWidth="1"/>
    <col min="3" max="3" width="15.88671875" bestFit="1" customWidth="1"/>
    <col min="4" max="4" width="7.5546875" bestFit="1" customWidth="1"/>
    <col min="5" max="5" width="38" bestFit="1" customWidth="1"/>
    <col min="6" max="6" width="5" bestFit="1" customWidth="1"/>
    <col min="7" max="7" width="8.6640625" customWidth="1"/>
    <col min="8" max="8" width="94.44140625" bestFit="1" customWidth="1"/>
    <col min="9" max="9" width="12.109375" bestFit="1" customWidth="1"/>
    <col min="10" max="10" width="19.5546875" bestFit="1" customWidth="1"/>
    <col min="11" max="11" width="28.33203125" bestFit="1" customWidth="1"/>
    <col min="12" max="12" width="12.109375" bestFit="1" customWidth="1"/>
  </cols>
  <sheetData>
    <row r="1" spans="1:12" ht="45" customHeight="1" x14ac:dyDescent="0.3">
      <c r="A1" s="280" t="s">
        <v>233</v>
      </c>
      <c r="B1" s="280" t="s">
        <v>234</v>
      </c>
      <c r="C1" s="280" t="s">
        <v>235</v>
      </c>
      <c r="D1" s="280" t="s">
        <v>236</v>
      </c>
      <c r="E1" s="280" t="s">
        <v>237</v>
      </c>
      <c r="F1" s="280" t="s">
        <v>238</v>
      </c>
      <c r="G1" s="280" t="s">
        <v>32</v>
      </c>
      <c r="H1" s="280" t="s">
        <v>239</v>
      </c>
      <c r="I1" s="280" t="s">
        <v>240</v>
      </c>
      <c r="J1" s="280" t="s">
        <v>241</v>
      </c>
      <c r="K1" s="280" t="s">
        <v>242</v>
      </c>
      <c r="L1" s="280" t="s">
        <v>243</v>
      </c>
    </row>
    <row r="2" spans="1:12" x14ac:dyDescent="0.3">
      <c r="A2" t="s">
        <v>244</v>
      </c>
      <c r="B2" t="s">
        <v>245</v>
      </c>
      <c r="C2" t="s">
        <v>246</v>
      </c>
      <c r="D2" t="s">
        <v>247</v>
      </c>
      <c r="E2" t="s">
        <v>248</v>
      </c>
      <c r="F2" t="s">
        <v>249</v>
      </c>
      <c r="G2" t="s">
        <v>60</v>
      </c>
      <c r="H2" t="s">
        <v>52</v>
      </c>
      <c r="I2" t="s">
        <v>18</v>
      </c>
      <c r="J2" t="s">
        <v>106</v>
      </c>
      <c r="K2" t="s">
        <v>250</v>
      </c>
      <c r="L2" t="s">
        <v>59</v>
      </c>
    </row>
    <row r="3" spans="1:12" x14ac:dyDescent="0.3">
      <c r="A3" t="s">
        <v>244</v>
      </c>
      <c r="B3" t="s">
        <v>245</v>
      </c>
      <c r="C3" t="s">
        <v>246</v>
      </c>
      <c r="D3" t="s">
        <v>247</v>
      </c>
      <c r="E3" t="s">
        <v>251</v>
      </c>
      <c r="F3" t="s">
        <v>252</v>
      </c>
      <c r="G3" t="s">
        <v>80</v>
      </c>
      <c r="H3" t="s">
        <v>110</v>
      </c>
      <c r="I3" t="s">
        <v>18</v>
      </c>
      <c r="J3" t="s">
        <v>132</v>
      </c>
      <c r="K3" t="s">
        <v>253</v>
      </c>
      <c r="L3" t="s">
        <v>59</v>
      </c>
    </row>
    <row r="4" spans="1:12" x14ac:dyDescent="0.3">
      <c r="A4" t="s">
        <v>244</v>
      </c>
      <c r="B4" t="s">
        <v>245</v>
      </c>
      <c r="C4" t="s">
        <v>246</v>
      </c>
      <c r="D4" t="s">
        <v>247</v>
      </c>
      <c r="E4" t="s">
        <v>251</v>
      </c>
      <c r="F4" t="s">
        <v>252</v>
      </c>
      <c r="G4" t="s">
        <v>80</v>
      </c>
      <c r="H4" t="s">
        <v>133</v>
      </c>
      <c r="I4" t="s">
        <v>18</v>
      </c>
      <c r="J4" t="s">
        <v>20</v>
      </c>
      <c r="K4" t="s">
        <v>254</v>
      </c>
      <c r="L4" t="s">
        <v>59</v>
      </c>
    </row>
    <row r="5" spans="1:12" x14ac:dyDescent="0.3">
      <c r="A5" t="s">
        <v>244</v>
      </c>
      <c r="B5" t="s">
        <v>245</v>
      </c>
      <c r="C5" t="s">
        <v>246</v>
      </c>
      <c r="D5" t="s">
        <v>247</v>
      </c>
      <c r="E5" t="s">
        <v>251</v>
      </c>
      <c r="F5" t="s">
        <v>249</v>
      </c>
      <c r="G5" t="s">
        <v>80</v>
      </c>
      <c r="H5" t="s">
        <v>110</v>
      </c>
      <c r="I5" t="s">
        <v>18</v>
      </c>
      <c r="J5" t="s">
        <v>108</v>
      </c>
      <c r="K5" t="s">
        <v>253</v>
      </c>
      <c r="L5" t="s">
        <v>59</v>
      </c>
    </row>
    <row r="6" spans="1:12" x14ac:dyDescent="0.3">
      <c r="A6" t="s">
        <v>244</v>
      </c>
      <c r="B6" t="s">
        <v>245</v>
      </c>
      <c r="C6" t="s">
        <v>246</v>
      </c>
      <c r="D6" t="s">
        <v>247</v>
      </c>
      <c r="E6" t="s">
        <v>255</v>
      </c>
      <c r="F6" t="s">
        <v>252</v>
      </c>
      <c r="G6" t="s">
        <v>80</v>
      </c>
      <c r="H6" t="s">
        <v>110</v>
      </c>
      <c r="I6" t="s">
        <v>18</v>
      </c>
      <c r="J6" t="s">
        <v>111</v>
      </c>
      <c r="K6" t="s">
        <v>256</v>
      </c>
      <c r="L6" t="s">
        <v>59</v>
      </c>
    </row>
    <row r="7" spans="1:12" x14ac:dyDescent="0.3">
      <c r="A7" t="s">
        <v>244</v>
      </c>
      <c r="B7" t="s">
        <v>245</v>
      </c>
      <c r="C7" t="s">
        <v>246</v>
      </c>
      <c r="D7" t="s">
        <v>247</v>
      </c>
      <c r="E7" t="s">
        <v>255</v>
      </c>
      <c r="F7" t="s">
        <v>249</v>
      </c>
      <c r="G7" t="s">
        <v>80</v>
      </c>
      <c r="H7" t="s">
        <v>115</v>
      </c>
      <c r="I7" t="s">
        <v>18</v>
      </c>
      <c r="J7" t="s">
        <v>113</v>
      </c>
      <c r="K7" t="s">
        <v>257</v>
      </c>
      <c r="L7" t="s">
        <v>59</v>
      </c>
    </row>
    <row r="8" spans="1:12" x14ac:dyDescent="0.3">
      <c r="A8" t="s">
        <v>244</v>
      </c>
      <c r="B8" t="s">
        <v>245</v>
      </c>
      <c r="C8" t="s">
        <v>246</v>
      </c>
      <c r="D8" t="s">
        <v>247</v>
      </c>
      <c r="E8" t="s">
        <v>255</v>
      </c>
      <c r="F8" t="s">
        <v>249</v>
      </c>
      <c r="G8" t="s">
        <v>60</v>
      </c>
      <c r="H8" t="s">
        <v>52</v>
      </c>
      <c r="I8" t="s">
        <v>18</v>
      </c>
      <c r="J8" t="s">
        <v>116</v>
      </c>
      <c r="K8" t="s">
        <v>250</v>
      </c>
      <c r="L8" t="s">
        <v>59</v>
      </c>
    </row>
    <row r="9" spans="1:12" x14ac:dyDescent="0.3">
      <c r="A9" t="s">
        <v>244</v>
      </c>
      <c r="B9" t="s">
        <v>245</v>
      </c>
      <c r="C9" t="s">
        <v>246</v>
      </c>
      <c r="D9" t="s">
        <v>247</v>
      </c>
      <c r="E9" t="s">
        <v>258</v>
      </c>
      <c r="F9" t="s">
        <v>252</v>
      </c>
      <c r="G9" t="s">
        <v>80</v>
      </c>
      <c r="H9" t="s">
        <v>115</v>
      </c>
      <c r="I9" t="s">
        <v>18</v>
      </c>
      <c r="J9" t="s">
        <v>118</v>
      </c>
      <c r="K9" t="s">
        <v>259</v>
      </c>
      <c r="L9" t="s">
        <v>59</v>
      </c>
    </row>
    <row r="10" spans="1:12" x14ac:dyDescent="0.3">
      <c r="A10" t="s">
        <v>244</v>
      </c>
      <c r="B10" t="s">
        <v>245</v>
      </c>
      <c r="C10" t="s">
        <v>246</v>
      </c>
      <c r="D10" t="s">
        <v>247</v>
      </c>
      <c r="E10" t="s">
        <v>258</v>
      </c>
      <c r="F10" t="s">
        <v>249</v>
      </c>
      <c r="G10" t="s">
        <v>60</v>
      </c>
      <c r="H10" t="s">
        <v>52</v>
      </c>
      <c r="I10" t="s">
        <v>18</v>
      </c>
      <c r="J10" t="s">
        <v>120</v>
      </c>
      <c r="K10" t="s">
        <v>250</v>
      </c>
      <c r="L10" t="s">
        <v>59</v>
      </c>
    </row>
    <row r="11" spans="1:12" x14ac:dyDescent="0.3">
      <c r="A11" t="s">
        <v>244</v>
      </c>
      <c r="B11" t="s">
        <v>245</v>
      </c>
      <c r="C11" t="s">
        <v>246</v>
      </c>
      <c r="D11" t="s">
        <v>247</v>
      </c>
      <c r="E11" t="s">
        <v>260</v>
      </c>
      <c r="F11" t="s">
        <v>252</v>
      </c>
      <c r="G11" t="s">
        <v>80</v>
      </c>
      <c r="H11" t="s">
        <v>52</v>
      </c>
      <c r="I11" t="s">
        <v>18</v>
      </c>
      <c r="J11" t="s">
        <v>261</v>
      </c>
      <c r="K11" t="s">
        <v>262</v>
      </c>
      <c r="L11" t="s">
        <v>59</v>
      </c>
    </row>
    <row r="12" spans="1:12" x14ac:dyDescent="0.3">
      <c r="A12" t="s">
        <v>244</v>
      </c>
      <c r="B12" t="s">
        <v>245</v>
      </c>
      <c r="C12" t="s">
        <v>246</v>
      </c>
      <c r="D12" t="s">
        <v>247</v>
      </c>
      <c r="E12" t="s">
        <v>260</v>
      </c>
      <c r="F12" t="s">
        <v>252</v>
      </c>
      <c r="G12" t="s">
        <v>80</v>
      </c>
      <c r="H12" t="s">
        <v>55</v>
      </c>
      <c r="I12" t="s">
        <v>18</v>
      </c>
      <c r="J12" t="s">
        <v>263</v>
      </c>
      <c r="K12" t="s">
        <v>264</v>
      </c>
      <c r="L12" t="s">
        <v>59</v>
      </c>
    </row>
    <row r="13" spans="1:12" x14ac:dyDescent="0.3">
      <c r="A13" t="s">
        <v>244</v>
      </c>
      <c r="B13" t="s">
        <v>245</v>
      </c>
      <c r="C13" t="s">
        <v>246</v>
      </c>
      <c r="D13" t="s">
        <v>247</v>
      </c>
      <c r="E13" t="s">
        <v>260</v>
      </c>
      <c r="F13" t="s">
        <v>252</v>
      </c>
      <c r="G13" t="s">
        <v>80</v>
      </c>
      <c r="H13" t="s">
        <v>58</v>
      </c>
      <c r="I13" t="s">
        <v>18</v>
      </c>
      <c r="J13" t="s">
        <v>265</v>
      </c>
      <c r="K13" t="s">
        <v>266</v>
      </c>
      <c r="L13" t="s">
        <v>59</v>
      </c>
    </row>
    <row r="14" spans="1:12" x14ac:dyDescent="0.3">
      <c r="A14" t="s">
        <v>244</v>
      </c>
      <c r="B14" t="s">
        <v>245</v>
      </c>
      <c r="C14" t="s">
        <v>246</v>
      </c>
      <c r="D14" t="s">
        <v>247</v>
      </c>
      <c r="E14" t="s">
        <v>260</v>
      </c>
      <c r="F14" t="s">
        <v>252</v>
      </c>
      <c r="G14" t="s">
        <v>60</v>
      </c>
      <c r="H14" t="s">
        <v>58</v>
      </c>
      <c r="I14" t="s">
        <v>18</v>
      </c>
      <c r="J14" t="s">
        <v>122</v>
      </c>
      <c r="K14" t="s">
        <v>266</v>
      </c>
      <c r="L14" t="s">
        <v>267</v>
      </c>
    </row>
    <row r="15" spans="1:12" x14ac:dyDescent="0.3">
      <c r="A15" t="s">
        <v>244</v>
      </c>
      <c r="B15" t="s">
        <v>268</v>
      </c>
      <c r="C15" t="s">
        <v>246</v>
      </c>
      <c r="D15" t="s">
        <v>247</v>
      </c>
      <c r="E15" t="s">
        <v>260</v>
      </c>
      <c r="F15" t="s">
        <v>249</v>
      </c>
      <c r="G15" t="s">
        <v>60</v>
      </c>
      <c r="H15" t="s">
        <v>126</v>
      </c>
      <c r="I15" t="s">
        <v>269</v>
      </c>
      <c r="J15" t="s">
        <v>124</v>
      </c>
      <c r="K15" t="s">
        <v>270</v>
      </c>
      <c r="L15" t="s">
        <v>59</v>
      </c>
    </row>
    <row r="16" spans="1:12" x14ac:dyDescent="0.3">
      <c r="A16" t="s">
        <v>244</v>
      </c>
      <c r="B16" t="s">
        <v>271</v>
      </c>
      <c r="C16" t="s">
        <v>246</v>
      </c>
      <c r="D16" t="s">
        <v>247</v>
      </c>
      <c r="E16" t="s">
        <v>272</v>
      </c>
      <c r="F16" t="s">
        <v>252</v>
      </c>
      <c r="G16" t="s">
        <v>80</v>
      </c>
      <c r="H16" t="s">
        <v>138</v>
      </c>
      <c r="I16" t="s">
        <v>273</v>
      </c>
      <c r="J16" t="s">
        <v>274</v>
      </c>
      <c r="K16" t="s">
        <v>275</v>
      </c>
      <c r="L16" t="s">
        <v>59</v>
      </c>
    </row>
    <row r="17" spans="1:12" x14ac:dyDescent="0.3">
      <c r="A17" t="s">
        <v>244</v>
      </c>
      <c r="B17" t="s">
        <v>245</v>
      </c>
      <c r="C17" t="s">
        <v>246</v>
      </c>
      <c r="D17" t="s">
        <v>247</v>
      </c>
      <c r="E17" t="s">
        <v>272</v>
      </c>
      <c r="F17" t="s">
        <v>252</v>
      </c>
      <c r="G17" t="s">
        <v>80</v>
      </c>
      <c r="H17" t="s">
        <v>58</v>
      </c>
      <c r="I17" t="s">
        <v>18</v>
      </c>
      <c r="J17" t="s">
        <v>276</v>
      </c>
      <c r="K17" t="s">
        <v>266</v>
      </c>
      <c r="L17" t="s">
        <v>59</v>
      </c>
    </row>
    <row r="18" spans="1:12" x14ac:dyDescent="0.3">
      <c r="A18" t="s">
        <v>244</v>
      </c>
      <c r="B18" t="s">
        <v>245</v>
      </c>
      <c r="C18" t="s">
        <v>246</v>
      </c>
      <c r="D18" t="s">
        <v>247</v>
      </c>
      <c r="E18" t="s">
        <v>272</v>
      </c>
      <c r="F18" t="s">
        <v>252</v>
      </c>
      <c r="G18" t="s">
        <v>80</v>
      </c>
      <c r="H18" t="s">
        <v>58</v>
      </c>
      <c r="I18" t="s">
        <v>18</v>
      </c>
      <c r="J18" t="s">
        <v>277</v>
      </c>
      <c r="K18" t="s">
        <v>266</v>
      </c>
      <c r="L18" t="s">
        <v>59</v>
      </c>
    </row>
    <row r="19" spans="1:12" x14ac:dyDescent="0.3">
      <c r="A19" t="s">
        <v>244</v>
      </c>
      <c r="B19" t="s">
        <v>245</v>
      </c>
      <c r="C19" t="s">
        <v>246</v>
      </c>
      <c r="D19" t="s">
        <v>247</v>
      </c>
      <c r="E19" t="s">
        <v>272</v>
      </c>
      <c r="F19" t="s">
        <v>252</v>
      </c>
      <c r="G19" t="s">
        <v>80</v>
      </c>
      <c r="H19" t="s">
        <v>143</v>
      </c>
      <c r="I19" t="s">
        <v>18</v>
      </c>
      <c r="J19" t="s">
        <v>278</v>
      </c>
      <c r="K19" t="s">
        <v>279</v>
      </c>
      <c r="L19" t="s">
        <v>59</v>
      </c>
    </row>
    <row r="20" spans="1:12" x14ac:dyDescent="0.3">
      <c r="A20" t="s">
        <v>244</v>
      </c>
      <c r="B20" t="s">
        <v>245</v>
      </c>
      <c r="C20" t="s">
        <v>246</v>
      </c>
      <c r="D20" t="s">
        <v>247</v>
      </c>
      <c r="E20" t="s">
        <v>272</v>
      </c>
      <c r="F20" t="s">
        <v>249</v>
      </c>
      <c r="G20" t="s">
        <v>80</v>
      </c>
      <c r="H20" t="s">
        <v>153</v>
      </c>
      <c r="I20" t="s">
        <v>18</v>
      </c>
      <c r="J20" t="s">
        <v>280</v>
      </c>
      <c r="K20" t="s">
        <v>281</v>
      </c>
      <c r="L20" t="s">
        <v>59</v>
      </c>
    </row>
    <row r="21" spans="1:12" x14ac:dyDescent="0.3">
      <c r="A21" t="s">
        <v>244</v>
      </c>
      <c r="B21" t="s">
        <v>245</v>
      </c>
      <c r="C21" t="s">
        <v>246</v>
      </c>
      <c r="D21" t="s">
        <v>247</v>
      </c>
      <c r="E21" t="s">
        <v>272</v>
      </c>
      <c r="F21" t="s">
        <v>249</v>
      </c>
      <c r="G21" t="s">
        <v>80</v>
      </c>
      <c r="H21" t="s">
        <v>150</v>
      </c>
      <c r="I21" t="s">
        <v>18</v>
      </c>
      <c r="J21" t="s">
        <v>282</v>
      </c>
      <c r="K21" t="s">
        <v>283</v>
      </c>
      <c r="L21" t="s">
        <v>59</v>
      </c>
    </row>
    <row r="22" spans="1:12" x14ac:dyDescent="0.3">
      <c r="A22" t="s">
        <v>244</v>
      </c>
      <c r="B22" t="s">
        <v>245</v>
      </c>
      <c r="C22" t="s">
        <v>246</v>
      </c>
      <c r="D22" t="s">
        <v>247</v>
      </c>
      <c r="E22" t="s">
        <v>272</v>
      </c>
      <c r="F22" t="s">
        <v>249</v>
      </c>
      <c r="G22" t="s">
        <v>80</v>
      </c>
      <c r="H22" t="s">
        <v>156</v>
      </c>
      <c r="I22" t="s">
        <v>18</v>
      </c>
      <c r="J22" t="s">
        <v>284</v>
      </c>
      <c r="K22" t="s">
        <v>285</v>
      </c>
      <c r="L22" t="s">
        <v>59</v>
      </c>
    </row>
    <row r="23" spans="1:12" x14ac:dyDescent="0.3">
      <c r="A23" t="s">
        <v>244</v>
      </c>
      <c r="B23" t="s">
        <v>245</v>
      </c>
      <c r="C23" t="s">
        <v>246</v>
      </c>
      <c r="D23" t="s">
        <v>247</v>
      </c>
      <c r="E23" t="s">
        <v>272</v>
      </c>
      <c r="F23" t="s">
        <v>252</v>
      </c>
      <c r="G23" t="s">
        <v>60</v>
      </c>
      <c r="H23" t="s">
        <v>55</v>
      </c>
      <c r="I23" t="s">
        <v>18</v>
      </c>
      <c r="J23" t="s">
        <v>127</v>
      </c>
      <c r="K23" t="s">
        <v>286</v>
      </c>
      <c r="L23" t="s">
        <v>59</v>
      </c>
    </row>
    <row r="24" spans="1:12" x14ac:dyDescent="0.3">
      <c r="A24" t="s">
        <v>244</v>
      </c>
      <c r="B24" t="s">
        <v>287</v>
      </c>
      <c r="C24" t="s">
        <v>246</v>
      </c>
      <c r="D24" t="s">
        <v>247</v>
      </c>
      <c r="E24" t="s">
        <v>288</v>
      </c>
      <c r="F24" t="s">
        <v>252</v>
      </c>
      <c r="G24" t="s">
        <v>80</v>
      </c>
      <c r="H24" t="s">
        <v>161</v>
      </c>
      <c r="I24" t="s">
        <v>289</v>
      </c>
      <c r="J24" t="s">
        <v>290</v>
      </c>
      <c r="K24" t="s">
        <v>291</v>
      </c>
      <c r="L24" t="s">
        <v>59</v>
      </c>
    </row>
    <row r="25" spans="1:12" x14ac:dyDescent="0.3">
      <c r="A25" t="s">
        <v>244</v>
      </c>
      <c r="B25" t="s">
        <v>292</v>
      </c>
      <c r="C25" t="s">
        <v>246</v>
      </c>
      <c r="D25" t="s">
        <v>247</v>
      </c>
      <c r="E25" t="s">
        <v>288</v>
      </c>
      <c r="F25" t="s">
        <v>252</v>
      </c>
      <c r="G25" t="s">
        <v>80</v>
      </c>
      <c r="H25" t="s">
        <v>164</v>
      </c>
      <c r="I25" t="s">
        <v>293</v>
      </c>
      <c r="J25" t="s">
        <v>294</v>
      </c>
      <c r="K25" t="s">
        <v>295</v>
      </c>
      <c r="L25" t="s">
        <v>59</v>
      </c>
    </row>
    <row r="26" spans="1:12" x14ac:dyDescent="0.3">
      <c r="A26" t="s">
        <v>244</v>
      </c>
      <c r="B26" t="s">
        <v>245</v>
      </c>
      <c r="C26" t="s">
        <v>246</v>
      </c>
      <c r="D26" t="s">
        <v>247</v>
      </c>
      <c r="E26" t="s">
        <v>288</v>
      </c>
      <c r="F26" t="s">
        <v>252</v>
      </c>
      <c r="G26" t="s">
        <v>80</v>
      </c>
      <c r="H26" t="s">
        <v>52</v>
      </c>
      <c r="I26" t="s">
        <v>18</v>
      </c>
      <c r="J26" t="s">
        <v>296</v>
      </c>
      <c r="K26" t="s">
        <v>262</v>
      </c>
      <c r="L26" t="s">
        <v>59</v>
      </c>
    </row>
    <row r="27" spans="1:12" x14ac:dyDescent="0.3">
      <c r="A27" t="s">
        <v>244</v>
      </c>
      <c r="B27" t="s">
        <v>245</v>
      </c>
      <c r="C27" t="s">
        <v>246</v>
      </c>
      <c r="D27" t="s">
        <v>247</v>
      </c>
      <c r="E27" t="s">
        <v>288</v>
      </c>
      <c r="F27" t="s">
        <v>252</v>
      </c>
      <c r="G27" t="s">
        <v>80</v>
      </c>
      <c r="H27" t="s">
        <v>143</v>
      </c>
      <c r="I27" t="s">
        <v>18</v>
      </c>
      <c r="J27" t="s">
        <v>297</v>
      </c>
      <c r="K27" t="s">
        <v>279</v>
      </c>
      <c r="L27" t="s">
        <v>59</v>
      </c>
    </row>
    <row r="28" spans="1:12" x14ac:dyDescent="0.3">
      <c r="A28" t="s">
        <v>244</v>
      </c>
      <c r="B28" t="s">
        <v>271</v>
      </c>
      <c r="C28" t="s">
        <v>246</v>
      </c>
      <c r="D28" t="s">
        <v>247</v>
      </c>
      <c r="E28" t="s">
        <v>288</v>
      </c>
      <c r="F28" t="s">
        <v>249</v>
      </c>
      <c r="G28" t="s">
        <v>80</v>
      </c>
      <c r="H28" t="s">
        <v>138</v>
      </c>
      <c r="I28" t="s">
        <v>273</v>
      </c>
      <c r="J28" t="s">
        <v>176</v>
      </c>
      <c r="K28" t="s">
        <v>275</v>
      </c>
      <c r="L28" t="s">
        <v>59</v>
      </c>
    </row>
    <row r="29" spans="1:12" x14ac:dyDescent="0.3">
      <c r="A29" t="s">
        <v>244</v>
      </c>
      <c r="B29" t="s">
        <v>245</v>
      </c>
      <c r="C29" t="s">
        <v>246</v>
      </c>
      <c r="D29" t="s">
        <v>247</v>
      </c>
      <c r="E29" t="s">
        <v>288</v>
      </c>
      <c r="F29" t="s">
        <v>249</v>
      </c>
      <c r="G29" t="s">
        <v>80</v>
      </c>
      <c r="H29" t="s">
        <v>55</v>
      </c>
      <c r="I29" t="s">
        <v>18</v>
      </c>
      <c r="J29" t="s">
        <v>177</v>
      </c>
      <c r="K29" t="s">
        <v>298</v>
      </c>
      <c r="L29" t="s">
        <v>59</v>
      </c>
    </row>
    <row r="30" spans="1:12" x14ac:dyDescent="0.3">
      <c r="A30" t="s">
        <v>244</v>
      </c>
      <c r="B30" t="s">
        <v>245</v>
      </c>
      <c r="C30" t="s">
        <v>246</v>
      </c>
      <c r="D30" t="s">
        <v>247</v>
      </c>
      <c r="E30" t="s">
        <v>288</v>
      </c>
      <c r="F30" t="s">
        <v>252</v>
      </c>
      <c r="G30" t="s">
        <v>60</v>
      </c>
      <c r="H30" t="s">
        <v>170</v>
      </c>
      <c r="I30" t="s">
        <v>18</v>
      </c>
      <c r="J30" t="s">
        <v>299</v>
      </c>
      <c r="K30" t="s">
        <v>300</v>
      </c>
      <c r="L30" t="s">
        <v>59</v>
      </c>
    </row>
    <row r="31" spans="1:12" x14ac:dyDescent="0.3">
      <c r="A31" t="s">
        <v>244</v>
      </c>
      <c r="B31" t="s">
        <v>245</v>
      </c>
      <c r="C31" t="s">
        <v>246</v>
      </c>
      <c r="D31" t="s">
        <v>247</v>
      </c>
      <c r="E31" t="s">
        <v>288</v>
      </c>
      <c r="F31" t="s">
        <v>252</v>
      </c>
      <c r="G31" t="s">
        <v>60</v>
      </c>
      <c r="H31" t="s">
        <v>173</v>
      </c>
      <c r="I31" t="s">
        <v>18</v>
      </c>
      <c r="J31" t="s">
        <v>301</v>
      </c>
      <c r="K31" t="s">
        <v>302</v>
      </c>
      <c r="L31" t="s">
        <v>59</v>
      </c>
    </row>
    <row r="32" spans="1:12" x14ac:dyDescent="0.3">
      <c r="A32" t="s">
        <v>244</v>
      </c>
      <c r="B32" t="s">
        <v>245</v>
      </c>
      <c r="C32" t="s">
        <v>246</v>
      </c>
      <c r="D32" t="s">
        <v>247</v>
      </c>
      <c r="E32" t="s">
        <v>288</v>
      </c>
      <c r="F32" t="s">
        <v>252</v>
      </c>
      <c r="G32" t="s">
        <v>60</v>
      </c>
      <c r="H32" t="s">
        <v>156</v>
      </c>
      <c r="I32" t="s">
        <v>18</v>
      </c>
      <c r="J32" t="s">
        <v>303</v>
      </c>
      <c r="K32" t="s">
        <v>285</v>
      </c>
      <c r="L32" t="s">
        <v>59</v>
      </c>
    </row>
    <row r="33" spans="1:12" x14ac:dyDescent="0.3">
      <c r="A33" t="s">
        <v>244</v>
      </c>
      <c r="B33" t="s">
        <v>268</v>
      </c>
      <c r="C33" t="s">
        <v>246</v>
      </c>
      <c r="D33" t="s">
        <v>247</v>
      </c>
      <c r="E33" t="s">
        <v>288</v>
      </c>
      <c r="F33" t="s">
        <v>249</v>
      </c>
      <c r="G33" t="s">
        <v>60</v>
      </c>
      <c r="H33" t="s">
        <v>131</v>
      </c>
      <c r="I33" t="s">
        <v>269</v>
      </c>
      <c r="J33" t="s">
        <v>129</v>
      </c>
      <c r="K33" t="s">
        <v>304</v>
      </c>
      <c r="L33" t="s">
        <v>305</v>
      </c>
    </row>
    <row r="34" spans="1:12" x14ac:dyDescent="0.3">
      <c r="A34" t="s">
        <v>244</v>
      </c>
      <c r="B34" t="s">
        <v>287</v>
      </c>
      <c r="C34" t="s">
        <v>246</v>
      </c>
      <c r="D34" t="s">
        <v>247</v>
      </c>
      <c r="E34" t="s">
        <v>306</v>
      </c>
      <c r="F34" t="s">
        <v>252</v>
      </c>
      <c r="G34" t="s">
        <v>80</v>
      </c>
      <c r="H34" t="s">
        <v>161</v>
      </c>
      <c r="I34" t="s">
        <v>289</v>
      </c>
      <c r="J34" t="s">
        <v>178</v>
      </c>
      <c r="K34" t="s">
        <v>291</v>
      </c>
      <c r="L34" t="s">
        <v>59</v>
      </c>
    </row>
    <row r="35" spans="1:12" x14ac:dyDescent="0.3">
      <c r="A35" t="s">
        <v>244</v>
      </c>
      <c r="B35" t="s">
        <v>287</v>
      </c>
      <c r="C35" t="s">
        <v>246</v>
      </c>
      <c r="D35" t="s">
        <v>247</v>
      </c>
      <c r="E35" t="s">
        <v>306</v>
      </c>
      <c r="F35" t="s">
        <v>252</v>
      </c>
      <c r="G35" t="s">
        <v>80</v>
      </c>
      <c r="H35" t="s">
        <v>161</v>
      </c>
      <c r="I35" t="s">
        <v>289</v>
      </c>
      <c r="J35" t="s">
        <v>179</v>
      </c>
      <c r="K35" t="s">
        <v>291</v>
      </c>
      <c r="L35" t="s">
        <v>59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0.39997558519241921"/>
  </sheetPr>
  <dimension ref="A1:AK41"/>
  <sheetViews>
    <sheetView workbookViewId="0">
      <selection activeCell="K8" sqref="K8"/>
    </sheetView>
  </sheetViews>
  <sheetFormatPr defaultRowHeight="14.4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  <col min="257" max="257" width="5.44140625" customWidth="1"/>
    <col min="258" max="258" width="4.44140625" customWidth="1"/>
    <col min="259" max="259" width="8.33203125" customWidth="1"/>
    <col min="260" max="260" width="7.109375" customWidth="1"/>
    <col min="261" max="261" width="9.33203125" customWidth="1"/>
    <col min="262" max="262" width="7.109375" customWidth="1"/>
    <col min="263" max="263" width="9.33203125" customWidth="1"/>
    <col min="264" max="264" width="7.109375" customWidth="1"/>
    <col min="265" max="265" width="9.33203125" customWidth="1"/>
    <col min="266" max="266" width="8.44140625" customWidth="1"/>
    <col min="267" max="269" width="8.5546875" customWidth="1"/>
    <col min="271" max="271" width="5.5546875" customWidth="1"/>
    <col min="272" max="272" width="4.5546875" customWidth="1"/>
    <col min="273" max="273" width="11.6640625" customWidth="1"/>
    <col min="281" max="293" width="0" hidden="1" customWidth="1"/>
    <col min="513" max="513" width="5.44140625" customWidth="1"/>
    <col min="514" max="514" width="4.44140625" customWidth="1"/>
    <col min="515" max="515" width="8.33203125" customWidth="1"/>
    <col min="516" max="516" width="7.109375" customWidth="1"/>
    <col min="517" max="517" width="9.33203125" customWidth="1"/>
    <col min="518" max="518" width="7.109375" customWidth="1"/>
    <col min="519" max="519" width="9.33203125" customWidth="1"/>
    <col min="520" max="520" width="7.109375" customWidth="1"/>
    <col min="521" max="521" width="9.33203125" customWidth="1"/>
    <col min="522" max="522" width="8.44140625" customWidth="1"/>
    <col min="523" max="525" width="8.5546875" customWidth="1"/>
    <col min="527" max="527" width="5.5546875" customWidth="1"/>
    <col min="528" max="528" width="4.5546875" customWidth="1"/>
    <col min="529" max="529" width="11.6640625" customWidth="1"/>
    <col min="537" max="549" width="0" hidden="1" customWidth="1"/>
    <col min="769" max="769" width="5.44140625" customWidth="1"/>
    <col min="770" max="770" width="4.44140625" customWidth="1"/>
    <col min="771" max="771" width="8.33203125" customWidth="1"/>
    <col min="772" max="772" width="7.109375" customWidth="1"/>
    <col min="773" max="773" width="9.33203125" customWidth="1"/>
    <col min="774" max="774" width="7.109375" customWidth="1"/>
    <col min="775" max="775" width="9.33203125" customWidth="1"/>
    <col min="776" max="776" width="7.109375" customWidth="1"/>
    <col min="777" max="777" width="9.33203125" customWidth="1"/>
    <col min="778" max="778" width="8.44140625" customWidth="1"/>
    <col min="779" max="781" width="8.5546875" customWidth="1"/>
    <col min="783" max="783" width="5.5546875" customWidth="1"/>
    <col min="784" max="784" width="4.5546875" customWidth="1"/>
    <col min="785" max="785" width="11.6640625" customWidth="1"/>
    <col min="793" max="805" width="0" hidden="1" customWidth="1"/>
    <col min="1025" max="1025" width="5.44140625" customWidth="1"/>
    <col min="1026" max="1026" width="4.44140625" customWidth="1"/>
    <col min="1027" max="1027" width="8.33203125" customWidth="1"/>
    <col min="1028" max="1028" width="7.109375" customWidth="1"/>
    <col min="1029" max="1029" width="9.33203125" customWidth="1"/>
    <col min="1030" max="1030" width="7.109375" customWidth="1"/>
    <col min="1031" max="1031" width="9.33203125" customWidth="1"/>
    <col min="1032" max="1032" width="7.109375" customWidth="1"/>
    <col min="1033" max="1033" width="9.33203125" customWidth="1"/>
    <col min="1034" max="1034" width="8.44140625" customWidth="1"/>
    <col min="1035" max="1037" width="8.5546875" customWidth="1"/>
    <col min="1039" max="1039" width="5.5546875" customWidth="1"/>
    <col min="1040" max="1040" width="4.5546875" customWidth="1"/>
    <col min="1041" max="1041" width="11.6640625" customWidth="1"/>
    <col min="1049" max="1061" width="0" hidden="1" customWidth="1"/>
    <col min="1281" max="1281" width="5.44140625" customWidth="1"/>
    <col min="1282" max="1282" width="4.44140625" customWidth="1"/>
    <col min="1283" max="1283" width="8.33203125" customWidth="1"/>
    <col min="1284" max="1284" width="7.109375" customWidth="1"/>
    <col min="1285" max="1285" width="9.33203125" customWidth="1"/>
    <col min="1286" max="1286" width="7.109375" customWidth="1"/>
    <col min="1287" max="1287" width="9.33203125" customWidth="1"/>
    <col min="1288" max="1288" width="7.109375" customWidth="1"/>
    <col min="1289" max="1289" width="9.33203125" customWidth="1"/>
    <col min="1290" max="1290" width="8.44140625" customWidth="1"/>
    <col min="1291" max="1293" width="8.5546875" customWidth="1"/>
    <col min="1295" max="1295" width="5.5546875" customWidth="1"/>
    <col min="1296" max="1296" width="4.5546875" customWidth="1"/>
    <col min="1297" max="1297" width="11.6640625" customWidth="1"/>
    <col min="1305" max="1317" width="0" hidden="1" customWidth="1"/>
    <col min="1537" max="1537" width="5.44140625" customWidth="1"/>
    <col min="1538" max="1538" width="4.44140625" customWidth="1"/>
    <col min="1539" max="1539" width="8.33203125" customWidth="1"/>
    <col min="1540" max="1540" width="7.109375" customWidth="1"/>
    <col min="1541" max="1541" width="9.33203125" customWidth="1"/>
    <col min="1542" max="1542" width="7.109375" customWidth="1"/>
    <col min="1543" max="1543" width="9.33203125" customWidth="1"/>
    <col min="1544" max="1544" width="7.109375" customWidth="1"/>
    <col min="1545" max="1545" width="9.33203125" customWidth="1"/>
    <col min="1546" max="1546" width="8.44140625" customWidth="1"/>
    <col min="1547" max="1549" width="8.5546875" customWidth="1"/>
    <col min="1551" max="1551" width="5.5546875" customWidth="1"/>
    <col min="1552" max="1552" width="4.5546875" customWidth="1"/>
    <col min="1553" max="1553" width="11.6640625" customWidth="1"/>
    <col min="1561" max="1573" width="0" hidden="1" customWidth="1"/>
    <col min="1793" max="1793" width="5.44140625" customWidth="1"/>
    <col min="1794" max="1794" width="4.44140625" customWidth="1"/>
    <col min="1795" max="1795" width="8.33203125" customWidth="1"/>
    <col min="1796" max="1796" width="7.109375" customWidth="1"/>
    <col min="1797" max="1797" width="9.33203125" customWidth="1"/>
    <col min="1798" max="1798" width="7.109375" customWidth="1"/>
    <col min="1799" max="1799" width="9.33203125" customWidth="1"/>
    <col min="1800" max="1800" width="7.109375" customWidth="1"/>
    <col min="1801" max="1801" width="9.33203125" customWidth="1"/>
    <col min="1802" max="1802" width="8.44140625" customWidth="1"/>
    <col min="1803" max="1805" width="8.5546875" customWidth="1"/>
    <col min="1807" max="1807" width="5.5546875" customWidth="1"/>
    <col min="1808" max="1808" width="4.5546875" customWidth="1"/>
    <col min="1809" max="1809" width="11.6640625" customWidth="1"/>
    <col min="1817" max="1829" width="0" hidden="1" customWidth="1"/>
    <col min="2049" max="2049" width="5.44140625" customWidth="1"/>
    <col min="2050" max="2050" width="4.44140625" customWidth="1"/>
    <col min="2051" max="2051" width="8.33203125" customWidth="1"/>
    <col min="2052" max="2052" width="7.109375" customWidth="1"/>
    <col min="2053" max="2053" width="9.33203125" customWidth="1"/>
    <col min="2054" max="2054" width="7.109375" customWidth="1"/>
    <col min="2055" max="2055" width="9.33203125" customWidth="1"/>
    <col min="2056" max="2056" width="7.109375" customWidth="1"/>
    <col min="2057" max="2057" width="9.33203125" customWidth="1"/>
    <col min="2058" max="2058" width="8.44140625" customWidth="1"/>
    <col min="2059" max="2061" width="8.5546875" customWidth="1"/>
    <col min="2063" max="2063" width="5.5546875" customWidth="1"/>
    <col min="2064" max="2064" width="4.5546875" customWidth="1"/>
    <col min="2065" max="2065" width="11.6640625" customWidth="1"/>
    <col min="2073" max="2085" width="0" hidden="1" customWidth="1"/>
    <col min="2305" max="2305" width="5.44140625" customWidth="1"/>
    <col min="2306" max="2306" width="4.44140625" customWidth="1"/>
    <col min="2307" max="2307" width="8.33203125" customWidth="1"/>
    <col min="2308" max="2308" width="7.109375" customWidth="1"/>
    <col min="2309" max="2309" width="9.33203125" customWidth="1"/>
    <col min="2310" max="2310" width="7.109375" customWidth="1"/>
    <col min="2311" max="2311" width="9.33203125" customWidth="1"/>
    <col min="2312" max="2312" width="7.109375" customWidth="1"/>
    <col min="2313" max="2313" width="9.33203125" customWidth="1"/>
    <col min="2314" max="2314" width="8.44140625" customWidth="1"/>
    <col min="2315" max="2317" width="8.5546875" customWidth="1"/>
    <col min="2319" max="2319" width="5.5546875" customWidth="1"/>
    <col min="2320" max="2320" width="4.5546875" customWidth="1"/>
    <col min="2321" max="2321" width="11.6640625" customWidth="1"/>
    <col min="2329" max="2341" width="0" hidden="1" customWidth="1"/>
    <col min="2561" max="2561" width="5.44140625" customWidth="1"/>
    <col min="2562" max="2562" width="4.44140625" customWidth="1"/>
    <col min="2563" max="2563" width="8.33203125" customWidth="1"/>
    <col min="2564" max="2564" width="7.109375" customWidth="1"/>
    <col min="2565" max="2565" width="9.33203125" customWidth="1"/>
    <col min="2566" max="2566" width="7.109375" customWidth="1"/>
    <col min="2567" max="2567" width="9.33203125" customWidth="1"/>
    <col min="2568" max="2568" width="7.109375" customWidth="1"/>
    <col min="2569" max="2569" width="9.33203125" customWidth="1"/>
    <col min="2570" max="2570" width="8.44140625" customWidth="1"/>
    <col min="2571" max="2573" width="8.5546875" customWidth="1"/>
    <col min="2575" max="2575" width="5.5546875" customWidth="1"/>
    <col min="2576" max="2576" width="4.5546875" customWidth="1"/>
    <col min="2577" max="2577" width="11.6640625" customWidth="1"/>
    <col min="2585" max="2597" width="0" hidden="1" customWidth="1"/>
    <col min="2817" max="2817" width="5.44140625" customWidth="1"/>
    <col min="2818" max="2818" width="4.44140625" customWidth="1"/>
    <col min="2819" max="2819" width="8.33203125" customWidth="1"/>
    <col min="2820" max="2820" width="7.109375" customWidth="1"/>
    <col min="2821" max="2821" width="9.33203125" customWidth="1"/>
    <col min="2822" max="2822" width="7.109375" customWidth="1"/>
    <col min="2823" max="2823" width="9.33203125" customWidth="1"/>
    <col min="2824" max="2824" width="7.109375" customWidth="1"/>
    <col min="2825" max="2825" width="9.33203125" customWidth="1"/>
    <col min="2826" max="2826" width="8.44140625" customWidth="1"/>
    <col min="2827" max="2829" width="8.5546875" customWidth="1"/>
    <col min="2831" max="2831" width="5.5546875" customWidth="1"/>
    <col min="2832" max="2832" width="4.5546875" customWidth="1"/>
    <col min="2833" max="2833" width="11.6640625" customWidth="1"/>
    <col min="2841" max="2853" width="0" hidden="1" customWidth="1"/>
    <col min="3073" max="3073" width="5.44140625" customWidth="1"/>
    <col min="3074" max="3074" width="4.44140625" customWidth="1"/>
    <col min="3075" max="3075" width="8.33203125" customWidth="1"/>
    <col min="3076" max="3076" width="7.109375" customWidth="1"/>
    <col min="3077" max="3077" width="9.33203125" customWidth="1"/>
    <col min="3078" max="3078" width="7.109375" customWidth="1"/>
    <col min="3079" max="3079" width="9.33203125" customWidth="1"/>
    <col min="3080" max="3080" width="7.109375" customWidth="1"/>
    <col min="3081" max="3081" width="9.33203125" customWidth="1"/>
    <col min="3082" max="3082" width="8.44140625" customWidth="1"/>
    <col min="3083" max="3085" width="8.5546875" customWidth="1"/>
    <col min="3087" max="3087" width="5.5546875" customWidth="1"/>
    <col min="3088" max="3088" width="4.5546875" customWidth="1"/>
    <col min="3089" max="3089" width="11.6640625" customWidth="1"/>
    <col min="3097" max="3109" width="0" hidden="1" customWidth="1"/>
    <col min="3329" max="3329" width="5.44140625" customWidth="1"/>
    <col min="3330" max="3330" width="4.44140625" customWidth="1"/>
    <col min="3331" max="3331" width="8.33203125" customWidth="1"/>
    <col min="3332" max="3332" width="7.109375" customWidth="1"/>
    <col min="3333" max="3333" width="9.33203125" customWidth="1"/>
    <col min="3334" max="3334" width="7.109375" customWidth="1"/>
    <col min="3335" max="3335" width="9.33203125" customWidth="1"/>
    <col min="3336" max="3336" width="7.109375" customWidth="1"/>
    <col min="3337" max="3337" width="9.33203125" customWidth="1"/>
    <col min="3338" max="3338" width="8.44140625" customWidth="1"/>
    <col min="3339" max="3341" width="8.5546875" customWidth="1"/>
    <col min="3343" max="3343" width="5.5546875" customWidth="1"/>
    <col min="3344" max="3344" width="4.5546875" customWidth="1"/>
    <col min="3345" max="3345" width="11.6640625" customWidth="1"/>
    <col min="3353" max="3365" width="0" hidden="1" customWidth="1"/>
    <col min="3585" max="3585" width="5.44140625" customWidth="1"/>
    <col min="3586" max="3586" width="4.44140625" customWidth="1"/>
    <col min="3587" max="3587" width="8.33203125" customWidth="1"/>
    <col min="3588" max="3588" width="7.109375" customWidth="1"/>
    <col min="3589" max="3589" width="9.33203125" customWidth="1"/>
    <col min="3590" max="3590" width="7.109375" customWidth="1"/>
    <col min="3591" max="3591" width="9.33203125" customWidth="1"/>
    <col min="3592" max="3592" width="7.109375" customWidth="1"/>
    <col min="3593" max="3593" width="9.33203125" customWidth="1"/>
    <col min="3594" max="3594" width="8.44140625" customWidth="1"/>
    <col min="3595" max="3597" width="8.5546875" customWidth="1"/>
    <col min="3599" max="3599" width="5.5546875" customWidth="1"/>
    <col min="3600" max="3600" width="4.5546875" customWidth="1"/>
    <col min="3601" max="3601" width="11.6640625" customWidth="1"/>
    <col min="3609" max="3621" width="0" hidden="1" customWidth="1"/>
    <col min="3841" max="3841" width="5.44140625" customWidth="1"/>
    <col min="3842" max="3842" width="4.44140625" customWidth="1"/>
    <col min="3843" max="3843" width="8.33203125" customWidth="1"/>
    <col min="3844" max="3844" width="7.109375" customWidth="1"/>
    <col min="3845" max="3845" width="9.33203125" customWidth="1"/>
    <col min="3846" max="3846" width="7.109375" customWidth="1"/>
    <col min="3847" max="3847" width="9.33203125" customWidth="1"/>
    <col min="3848" max="3848" width="7.109375" customWidth="1"/>
    <col min="3849" max="3849" width="9.33203125" customWidth="1"/>
    <col min="3850" max="3850" width="8.44140625" customWidth="1"/>
    <col min="3851" max="3853" width="8.5546875" customWidth="1"/>
    <col min="3855" max="3855" width="5.5546875" customWidth="1"/>
    <col min="3856" max="3856" width="4.5546875" customWidth="1"/>
    <col min="3857" max="3857" width="11.6640625" customWidth="1"/>
    <col min="3865" max="3877" width="0" hidden="1" customWidth="1"/>
    <col min="4097" max="4097" width="5.44140625" customWidth="1"/>
    <col min="4098" max="4098" width="4.44140625" customWidth="1"/>
    <col min="4099" max="4099" width="8.33203125" customWidth="1"/>
    <col min="4100" max="4100" width="7.109375" customWidth="1"/>
    <col min="4101" max="4101" width="9.33203125" customWidth="1"/>
    <col min="4102" max="4102" width="7.109375" customWidth="1"/>
    <col min="4103" max="4103" width="9.33203125" customWidth="1"/>
    <col min="4104" max="4104" width="7.109375" customWidth="1"/>
    <col min="4105" max="4105" width="9.33203125" customWidth="1"/>
    <col min="4106" max="4106" width="8.44140625" customWidth="1"/>
    <col min="4107" max="4109" width="8.5546875" customWidth="1"/>
    <col min="4111" max="4111" width="5.5546875" customWidth="1"/>
    <col min="4112" max="4112" width="4.5546875" customWidth="1"/>
    <col min="4113" max="4113" width="11.6640625" customWidth="1"/>
    <col min="4121" max="4133" width="0" hidden="1" customWidth="1"/>
    <col min="4353" max="4353" width="5.44140625" customWidth="1"/>
    <col min="4354" max="4354" width="4.44140625" customWidth="1"/>
    <col min="4355" max="4355" width="8.33203125" customWidth="1"/>
    <col min="4356" max="4356" width="7.109375" customWidth="1"/>
    <col min="4357" max="4357" width="9.33203125" customWidth="1"/>
    <col min="4358" max="4358" width="7.109375" customWidth="1"/>
    <col min="4359" max="4359" width="9.33203125" customWidth="1"/>
    <col min="4360" max="4360" width="7.109375" customWidth="1"/>
    <col min="4361" max="4361" width="9.33203125" customWidth="1"/>
    <col min="4362" max="4362" width="8.44140625" customWidth="1"/>
    <col min="4363" max="4365" width="8.5546875" customWidth="1"/>
    <col min="4367" max="4367" width="5.5546875" customWidth="1"/>
    <col min="4368" max="4368" width="4.5546875" customWidth="1"/>
    <col min="4369" max="4369" width="11.6640625" customWidth="1"/>
    <col min="4377" max="4389" width="0" hidden="1" customWidth="1"/>
    <col min="4609" max="4609" width="5.44140625" customWidth="1"/>
    <col min="4610" max="4610" width="4.44140625" customWidth="1"/>
    <col min="4611" max="4611" width="8.33203125" customWidth="1"/>
    <col min="4612" max="4612" width="7.109375" customWidth="1"/>
    <col min="4613" max="4613" width="9.33203125" customWidth="1"/>
    <col min="4614" max="4614" width="7.109375" customWidth="1"/>
    <col min="4615" max="4615" width="9.33203125" customWidth="1"/>
    <col min="4616" max="4616" width="7.109375" customWidth="1"/>
    <col min="4617" max="4617" width="9.33203125" customWidth="1"/>
    <col min="4618" max="4618" width="8.44140625" customWidth="1"/>
    <col min="4619" max="4621" width="8.5546875" customWidth="1"/>
    <col min="4623" max="4623" width="5.5546875" customWidth="1"/>
    <col min="4624" max="4624" width="4.5546875" customWidth="1"/>
    <col min="4625" max="4625" width="11.6640625" customWidth="1"/>
    <col min="4633" max="4645" width="0" hidden="1" customWidth="1"/>
    <col min="4865" max="4865" width="5.44140625" customWidth="1"/>
    <col min="4866" max="4866" width="4.44140625" customWidth="1"/>
    <col min="4867" max="4867" width="8.33203125" customWidth="1"/>
    <col min="4868" max="4868" width="7.109375" customWidth="1"/>
    <col min="4869" max="4869" width="9.33203125" customWidth="1"/>
    <col min="4870" max="4870" width="7.109375" customWidth="1"/>
    <col min="4871" max="4871" width="9.33203125" customWidth="1"/>
    <col min="4872" max="4872" width="7.109375" customWidth="1"/>
    <col min="4873" max="4873" width="9.33203125" customWidth="1"/>
    <col min="4874" max="4874" width="8.44140625" customWidth="1"/>
    <col min="4875" max="4877" width="8.5546875" customWidth="1"/>
    <col min="4879" max="4879" width="5.5546875" customWidth="1"/>
    <col min="4880" max="4880" width="4.5546875" customWidth="1"/>
    <col min="4881" max="4881" width="11.6640625" customWidth="1"/>
    <col min="4889" max="4901" width="0" hidden="1" customWidth="1"/>
    <col min="5121" max="5121" width="5.44140625" customWidth="1"/>
    <col min="5122" max="5122" width="4.44140625" customWidth="1"/>
    <col min="5123" max="5123" width="8.33203125" customWidth="1"/>
    <col min="5124" max="5124" width="7.109375" customWidth="1"/>
    <col min="5125" max="5125" width="9.33203125" customWidth="1"/>
    <col min="5126" max="5126" width="7.109375" customWidth="1"/>
    <col min="5127" max="5127" width="9.33203125" customWidth="1"/>
    <col min="5128" max="5128" width="7.109375" customWidth="1"/>
    <col min="5129" max="5129" width="9.33203125" customWidth="1"/>
    <col min="5130" max="5130" width="8.44140625" customWidth="1"/>
    <col min="5131" max="5133" width="8.5546875" customWidth="1"/>
    <col min="5135" max="5135" width="5.5546875" customWidth="1"/>
    <col min="5136" max="5136" width="4.5546875" customWidth="1"/>
    <col min="5137" max="5137" width="11.6640625" customWidth="1"/>
    <col min="5145" max="5157" width="0" hidden="1" customWidth="1"/>
    <col min="5377" max="5377" width="5.44140625" customWidth="1"/>
    <col min="5378" max="5378" width="4.44140625" customWidth="1"/>
    <col min="5379" max="5379" width="8.33203125" customWidth="1"/>
    <col min="5380" max="5380" width="7.109375" customWidth="1"/>
    <col min="5381" max="5381" width="9.33203125" customWidth="1"/>
    <col min="5382" max="5382" width="7.109375" customWidth="1"/>
    <col min="5383" max="5383" width="9.33203125" customWidth="1"/>
    <col min="5384" max="5384" width="7.109375" customWidth="1"/>
    <col min="5385" max="5385" width="9.33203125" customWidth="1"/>
    <col min="5386" max="5386" width="8.44140625" customWidth="1"/>
    <col min="5387" max="5389" width="8.5546875" customWidth="1"/>
    <col min="5391" max="5391" width="5.5546875" customWidth="1"/>
    <col min="5392" max="5392" width="4.5546875" customWidth="1"/>
    <col min="5393" max="5393" width="11.6640625" customWidth="1"/>
    <col min="5401" max="5413" width="0" hidden="1" customWidth="1"/>
    <col min="5633" max="5633" width="5.44140625" customWidth="1"/>
    <col min="5634" max="5634" width="4.44140625" customWidth="1"/>
    <col min="5635" max="5635" width="8.33203125" customWidth="1"/>
    <col min="5636" max="5636" width="7.109375" customWidth="1"/>
    <col min="5637" max="5637" width="9.33203125" customWidth="1"/>
    <col min="5638" max="5638" width="7.109375" customWidth="1"/>
    <col min="5639" max="5639" width="9.33203125" customWidth="1"/>
    <col min="5640" max="5640" width="7.109375" customWidth="1"/>
    <col min="5641" max="5641" width="9.33203125" customWidth="1"/>
    <col min="5642" max="5642" width="8.44140625" customWidth="1"/>
    <col min="5643" max="5645" width="8.5546875" customWidth="1"/>
    <col min="5647" max="5647" width="5.5546875" customWidth="1"/>
    <col min="5648" max="5648" width="4.5546875" customWidth="1"/>
    <col min="5649" max="5649" width="11.6640625" customWidth="1"/>
    <col min="5657" max="5669" width="0" hidden="1" customWidth="1"/>
    <col min="5889" max="5889" width="5.44140625" customWidth="1"/>
    <col min="5890" max="5890" width="4.44140625" customWidth="1"/>
    <col min="5891" max="5891" width="8.33203125" customWidth="1"/>
    <col min="5892" max="5892" width="7.109375" customWidth="1"/>
    <col min="5893" max="5893" width="9.33203125" customWidth="1"/>
    <col min="5894" max="5894" width="7.109375" customWidth="1"/>
    <col min="5895" max="5895" width="9.33203125" customWidth="1"/>
    <col min="5896" max="5896" width="7.109375" customWidth="1"/>
    <col min="5897" max="5897" width="9.33203125" customWidth="1"/>
    <col min="5898" max="5898" width="8.44140625" customWidth="1"/>
    <col min="5899" max="5901" width="8.5546875" customWidth="1"/>
    <col min="5903" max="5903" width="5.5546875" customWidth="1"/>
    <col min="5904" max="5904" width="4.5546875" customWidth="1"/>
    <col min="5905" max="5905" width="11.6640625" customWidth="1"/>
    <col min="5913" max="5925" width="0" hidden="1" customWidth="1"/>
    <col min="6145" max="6145" width="5.44140625" customWidth="1"/>
    <col min="6146" max="6146" width="4.44140625" customWidth="1"/>
    <col min="6147" max="6147" width="8.33203125" customWidth="1"/>
    <col min="6148" max="6148" width="7.109375" customWidth="1"/>
    <col min="6149" max="6149" width="9.33203125" customWidth="1"/>
    <col min="6150" max="6150" width="7.109375" customWidth="1"/>
    <col min="6151" max="6151" width="9.33203125" customWidth="1"/>
    <col min="6152" max="6152" width="7.109375" customWidth="1"/>
    <col min="6153" max="6153" width="9.33203125" customWidth="1"/>
    <col min="6154" max="6154" width="8.44140625" customWidth="1"/>
    <col min="6155" max="6157" width="8.5546875" customWidth="1"/>
    <col min="6159" max="6159" width="5.5546875" customWidth="1"/>
    <col min="6160" max="6160" width="4.5546875" customWidth="1"/>
    <col min="6161" max="6161" width="11.6640625" customWidth="1"/>
    <col min="6169" max="6181" width="0" hidden="1" customWidth="1"/>
    <col min="6401" max="6401" width="5.44140625" customWidth="1"/>
    <col min="6402" max="6402" width="4.44140625" customWidth="1"/>
    <col min="6403" max="6403" width="8.33203125" customWidth="1"/>
    <col min="6404" max="6404" width="7.109375" customWidth="1"/>
    <col min="6405" max="6405" width="9.33203125" customWidth="1"/>
    <col min="6406" max="6406" width="7.109375" customWidth="1"/>
    <col min="6407" max="6407" width="9.33203125" customWidth="1"/>
    <col min="6408" max="6408" width="7.109375" customWidth="1"/>
    <col min="6409" max="6409" width="9.33203125" customWidth="1"/>
    <col min="6410" max="6410" width="8.44140625" customWidth="1"/>
    <col min="6411" max="6413" width="8.5546875" customWidth="1"/>
    <col min="6415" max="6415" width="5.5546875" customWidth="1"/>
    <col min="6416" max="6416" width="4.5546875" customWidth="1"/>
    <col min="6417" max="6417" width="11.6640625" customWidth="1"/>
    <col min="6425" max="6437" width="0" hidden="1" customWidth="1"/>
    <col min="6657" max="6657" width="5.44140625" customWidth="1"/>
    <col min="6658" max="6658" width="4.44140625" customWidth="1"/>
    <col min="6659" max="6659" width="8.33203125" customWidth="1"/>
    <col min="6660" max="6660" width="7.109375" customWidth="1"/>
    <col min="6661" max="6661" width="9.33203125" customWidth="1"/>
    <col min="6662" max="6662" width="7.109375" customWidth="1"/>
    <col min="6663" max="6663" width="9.33203125" customWidth="1"/>
    <col min="6664" max="6664" width="7.109375" customWidth="1"/>
    <col min="6665" max="6665" width="9.33203125" customWidth="1"/>
    <col min="6666" max="6666" width="8.44140625" customWidth="1"/>
    <col min="6667" max="6669" width="8.5546875" customWidth="1"/>
    <col min="6671" max="6671" width="5.5546875" customWidth="1"/>
    <col min="6672" max="6672" width="4.5546875" customWidth="1"/>
    <col min="6673" max="6673" width="11.6640625" customWidth="1"/>
    <col min="6681" max="6693" width="0" hidden="1" customWidth="1"/>
    <col min="6913" max="6913" width="5.44140625" customWidth="1"/>
    <col min="6914" max="6914" width="4.44140625" customWidth="1"/>
    <col min="6915" max="6915" width="8.33203125" customWidth="1"/>
    <col min="6916" max="6916" width="7.109375" customWidth="1"/>
    <col min="6917" max="6917" width="9.33203125" customWidth="1"/>
    <col min="6918" max="6918" width="7.109375" customWidth="1"/>
    <col min="6919" max="6919" width="9.33203125" customWidth="1"/>
    <col min="6920" max="6920" width="7.109375" customWidth="1"/>
    <col min="6921" max="6921" width="9.33203125" customWidth="1"/>
    <col min="6922" max="6922" width="8.44140625" customWidth="1"/>
    <col min="6923" max="6925" width="8.5546875" customWidth="1"/>
    <col min="6927" max="6927" width="5.5546875" customWidth="1"/>
    <col min="6928" max="6928" width="4.5546875" customWidth="1"/>
    <col min="6929" max="6929" width="11.6640625" customWidth="1"/>
    <col min="6937" max="6949" width="0" hidden="1" customWidth="1"/>
    <col min="7169" max="7169" width="5.44140625" customWidth="1"/>
    <col min="7170" max="7170" width="4.44140625" customWidth="1"/>
    <col min="7171" max="7171" width="8.33203125" customWidth="1"/>
    <col min="7172" max="7172" width="7.109375" customWidth="1"/>
    <col min="7173" max="7173" width="9.33203125" customWidth="1"/>
    <col min="7174" max="7174" width="7.109375" customWidth="1"/>
    <col min="7175" max="7175" width="9.33203125" customWidth="1"/>
    <col min="7176" max="7176" width="7.109375" customWidth="1"/>
    <col min="7177" max="7177" width="9.33203125" customWidth="1"/>
    <col min="7178" max="7178" width="8.44140625" customWidth="1"/>
    <col min="7179" max="7181" width="8.5546875" customWidth="1"/>
    <col min="7183" max="7183" width="5.5546875" customWidth="1"/>
    <col min="7184" max="7184" width="4.5546875" customWidth="1"/>
    <col min="7185" max="7185" width="11.6640625" customWidth="1"/>
    <col min="7193" max="7205" width="0" hidden="1" customWidth="1"/>
    <col min="7425" max="7425" width="5.44140625" customWidth="1"/>
    <col min="7426" max="7426" width="4.44140625" customWidth="1"/>
    <col min="7427" max="7427" width="8.33203125" customWidth="1"/>
    <col min="7428" max="7428" width="7.109375" customWidth="1"/>
    <col min="7429" max="7429" width="9.33203125" customWidth="1"/>
    <col min="7430" max="7430" width="7.109375" customWidth="1"/>
    <col min="7431" max="7431" width="9.33203125" customWidth="1"/>
    <col min="7432" max="7432" width="7.109375" customWidth="1"/>
    <col min="7433" max="7433" width="9.33203125" customWidth="1"/>
    <col min="7434" max="7434" width="8.44140625" customWidth="1"/>
    <col min="7435" max="7437" width="8.5546875" customWidth="1"/>
    <col min="7439" max="7439" width="5.5546875" customWidth="1"/>
    <col min="7440" max="7440" width="4.5546875" customWidth="1"/>
    <col min="7441" max="7441" width="11.6640625" customWidth="1"/>
    <col min="7449" max="7461" width="0" hidden="1" customWidth="1"/>
    <col min="7681" max="7681" width="5.44140625" customWidth="1"/>
    <col min="7682" max="7682" width="4.44140625" customWidth="1"/>
    <col min="7683" max="7683" width="8.33203125" customWidth="1"/>
    <col min="7684" max="7684" width="7.109375" customWidth="1"/>
    <col min="7685" max="7685" width="9.33203125" customWidth="1"/>
    <col min="7686" max="7686" width="7.109375" customWidth="1"/>
    <col min="7687" max="7687" width="9.33203125" customWidth="1"/>
    <col min="7688" max="7688" width="7.109375" customWidth="1"/>
    <col min="7689" max="7689" width="9.33203125" customWidth="1"/>
    <col min="7690" max="7690" width="8.44140625" customWidth="1"/>
    <col min="7691" max="7693" width="8.5546875" customWidth="1"/>
    <col min="7695" max="7695" width="5.5546875" customWidth="1"/>
    <col min="7696" max="7696" width="4.5546875" customWidth="1"/>
    <col min="7697" max="7697" width="11.6640625" customWidth="1"/>
    <col min="7705" max="7717" width="0" hidden="1" customWidth="1"/>
    <col min="7937" max="7937" width="5.44140625" customWidth="1"/>
    <col min="7938" max="7938" width="4.44140625" customWidth="1"/>
    <col min="7939" max="7939" width="8.33203125" customWidth="1"/>
    <col min="7940" max="7940" width="7.109375" customWidth="1"/>
    <col min="7941" max="7941" width="9.33203125" customWidth="1"/>
    <col min="7942" max="7942" width="7.109375" customWidth="1"/>
    <col min="7943" max="7943" width="9.33203125" customWidth="1"/>
    <col min="7944" max="7944" width="7.109375" customWidth="1"/>
    <col min="7945" max="7945" width="9.33203125" customWidth="1"/>
    <col min="7946" max="7946" width="8.44140625" customWidth="1"/>
    <col min="7947" max="7949" width="8.5546875" customWidth="1"/>
    <col min="7951" max="7951" width="5.5546875" customWidth="1"/>
    <col min="7952" max="7952" width="4.5546875" customWidth="1"/>
    <col min="7953" max="7953" width="11.6640625" customWidth="1"/>
    <col min="7961" max="7973" width="0" hidden="1" customWidth="1"/>
    <col min="8193" max="8193" width="5.44140625" customWidth="1"/>
    <col min="8194" max="8194" width="4.44140625" customWidth="1"/>
    <col min="8195" max="8195" width="8.33203125" customWidth="1"/>
    <col min="8196" max="8196" width="7.109375" customWidth="1"/>
    <col min="8197" max="8197" width="9.33203125" customWidth="1"/>
    <col min="8198" max="8198" width="7.109375" customWidth="1"/>
    <col min="8199" max="8199" width="9.33203125" customWidth="1"/>
    <col min="8200" max="8200" width="7.109375" customWidth="1"/>
    <col min="8201" max="8201" width="9.33203125" customWidth="1"/>
    <col min="8202" max="8202" width="8.44140625" customWidth="1"/>
    <col min="8203" max="8205" width="8.5546875" customWidth="1"/>
    <col min="8207" max="8207" width="5.5546875" customWidth="1"/>
    <col min="8208" max="8208" width="4.5546875" customWidth="1"/>
    <col min="8209" max="8209" width="11.6640625" customWidth="1"/>
    <col min="8217" max="8229" width="0" hidden="1" customWidth="1"/>
    <col min="8449" max="8449" width="5.44140625" customWidth="1"/>
    <col min="8450" max="8450" width="4.44140625" customWidth="1"/>
    <col min="8451" max="8451" width="8.33203125" customWidth="1"/>
    <col min="8452" max="8452" width="7.109375" customWidth="1"/>
    <col min="8453" max="8453" width="9.33203125" customWidth="1"/>
    <col min="8454" max="8454" width="7.109375" customWidth="1"/>
    <col min="8455" max="8455" width="9.33203125" customWidth="1"/>
    <col min="8456" max="8456" width="7.109375" customWidth="1"/>
    <col min="8457" max="8457" width="9.33203125" customWidth="1"/>
    <col min="8458" max="8458" width="8.44140625" customWidth="1"/>
    <col min="8459" max="8461" width="8.5546875" customWidth="1"/>
    <col min="8463" max="8463" width="5.5546875" customWidth="1"/>
    <col min="8464" max="8464" width="4.5546875" customWidth="1"/>
    <col min="8465" max="8465" width="11.6640625" customWidth="1"/>
    <col min="8473" max="8485" width="0" hidden="1" customWidth="1"/>
    <col min="8705" max="8705" width="5.44140625" customWidth="1"/>
    <col min="8706" max="8706" width="4.44140625" customWidth="1"/>
    <col min="8707" max="8707" width="8.33203125" customWidth="1"/>
    <col min="8708" max="8708" width="7.109375" customWidth="1"/>
    <col min="8709" max="8709" width="9.33203125" customWidth="1"/>
    <col min="8710" max="8710" width="7.109375" customWidth="1"/>
    <col min="8711" max="8711" width="9.33203125" customWidth="1"/>
    <col min="8712" max="8712" width="7.109375" customWidth="1"/>
    <col min="8713" max="8713" width="9.33203125" customWidth="1"/>
    <col min="8714" max="8714" width="8.44140625" customWidth="1"/>
    <col min="8715" max="8717" width="8.5546875" customWidth="1"/>
    <col min="8719" max="8719" width="5.5546875" customWidth="1"/>
    <col min="8720" max="8720" width="4.5546875" customWidth="1"/>
    <col min="8721" max="8721" width="11.6640625" customWidth="1"/>
    <col min="8729" max="8741" width="0" hidden="1" customWidth="1"/>
    <col min="8961" max="8961" width="5.44140625" customWidth="1"/>
    <col min="8962" max="8962" width="4.44140625" customWidth="1"/>
    <col min="8963" max="8963" width="8.33203125" customWidth="1"/>
    <col min="8964" max="8964" width="7.109375" customWidth="1"/>
    <col min="8965" max="8965" width="9.33203125" customWidth="1"/>
    <col min="8966" max="8966" width="7.109375" customWidth="1"/>
    <col min="8967" max="8967" width="9.33203125" customWidth="1"/>
    <col min="8968" max="8968" width="7.109375" customWidth="1"/>
    <col min="8969" max="8969" width="9.33203125" customWidth="1"/>
    <col min="8970" max="8970" width="8.44140625" customWidth="1"/>
    <col min="8971" max="8973" width="8.5546875" customWidth="1"/>
    <col min="8975" max="8975" width="5.5546875" customWidth="1"/>
    <col min="8976" max="8976" width="4.5546875" customWidth="1"/>
    <col min="8977" max="8977" width="11.6640625" customWidth="1"/>
    <col min="8985" max="8997" width="0" hidden="1" customWidth="1"/>
    <col min="9217" max="9217" width="5.44140625" customWidth="1"/>
    <col min="9218" max="9218" width="4.44140625" customWidth="1"/>
    <col min="9219" max="9219" width="8.33203125" customWidth="1"/>
    <col min="9220" max="9220" width="7.109375" customWidth="1"/>
    <col min="9221" max="9221" width="9.33203125" customWidth="1"/>
    <col min="9222" max="9222" width="7.109375" customWidth="1"/>
    <col min="9223" max="9223" width="9.33203125" customWidth="1"/>
    <col min="9224" max="9224" width="7.109375" customWidth="1"/>
    <col min="9225" max="9225" width="9.33203125" customWidth="1"/>
    <col min="9226" max="9226" width="8.44140625" customWidth="1"/>
    <col min="9227" max="9229" width="8.5546875" customWidth="1"/>
    <col min="9231" max="9231" width="5.5546875" customWidth="1"/>
    <col min="9232" max="9232" width="4.5546875" customWidth="1"/>
    <col min="9233" max="9233" width="11.6640625" customWidth="1"/>
    <col min="9241" max="9253" width="0" hidden="1" customWidth="1"/>
    <col min="9473" max="9473" width="5.44140625" customWidth="1"/>
    <col min="9474" max="9474" width="4.44140625" customWidth="1"/>
    <col min="9475" max="9475" width="8.33203125" customWidth="1"/>
    <col min="9476" max="9476" width="7.109375" customWidth="1"/>
    <col min="9477" max="9477" width="9.33203125" customWidth="1"/>
    <col min="9478" max="9478" width="7.109375" customWidth="1"/>
    <col min="9479" max="9479" width="9.33203125" customWidth="1"/>
    <col min="9480" max="9480" width="7.109375" customWidth="1"/>
    <col min="9481" max="9481" width="9.33203125" customWidth="1"/>
    <col min="9482" max="9482" width="8.44140625" customWidth="1"/>
    <col min="9483" max="9485" width="8.5546875" customWidth="1"/>
    <col min="9487" max="9487" width="5.5546875" customWidth="1"/>
    <col min="9488" max="9488" width="4.5546875" customWidth="1"/>
    <col min="9489" max="9489" width="11.6640625" customWidth="1"/>
    <col min="9497" max="9509" width="0" hidden="1" customWidth="1"/>
    <col min="9729" max="9729" width="5.44140625" customWidth="1"/>
    <col min="9730" max="9730" width="4.44140625" customWidth="1"/>
    <col min="9731" max="9731" width="8.33203125" customWidth="1"/>
    <col min="9732" max="9732" width="7.109375" customWidth="1"/>
    <col min="9733" max="9733" width="9.33203125" customWidth="1"/>
    <col min="9734" max="9734" width="7.109375" customWidth="1"/>
    <col min="9735" max="9735" width="9.33203125" customWidth="1"/>
    <col min="9736" max="9736" width="7.109375" customWidth="1"/>
    <col min="9737" max="9737" width="9.33203125" customWidth="1"/>
    <col min="9738" max="9738" width="8.44140625" customWidth="1"/>
    <col min="9739" max="9741" width="8.5546875" customWidth="1"/>
    <col min="9743" max="9743" width="5.5546875" customWidth="1"/>
    <col min="9744" max="9744" width="4.5546875" customWidth="1"/>
    <col min="9745" max="9745" width="11.6640625" customWidth="1"/>
    <col min="9753" max="9765" width="0" hidden="1" customWidth="1"/>
    <col min="9985" max="9985" width="5.44140625" customWidth="1"/>
    <col min="9986" max="9986" width="4.44140625" customWidth="1"/>
    <col min="9987" max="9987" width="8.33203125" customWidth="1"/>
    <col min="9988" max="9988" width="7.109375" customWidth="1"/>
    <col min="9989" max="9989" width="9.33203125" customWidth="1"/>
    <col min="9990" max="9990" width="7.109375" customWidth="1"/>
    <col min="9991" max="9991" width="9.33203125" customWidth="1"/>
    <col min="9992" max="9992" width="7.109375" customWidth="1"/>
    <col min="9993" max="9993" width="9.33203125" customWidth="1"/>
    <col min="9994" max="9994" width="8.44140625" customWidth="1"/>
    <col min="9995" max="9997" width="8.5546875" customWidth="1"/>
    <col min="9999" max="9999" width="5.5546875" customWidth="1"/>
    <col min="10000" max="10000" width="4.5546875" customWidth="1"/>
    <col min="10001" max="10001" width="11.6640625" customWidth="1"/>
    <col min="10009" max="10021" width="0" hidden="1" customWidth="1"/>
    <col min="10241" max="10241" width="5.44140625" customWidth="1"/>
    <col min="10242" max="10242" width="4.44140625" customWidth="1"/>
    <col min="10243" max="10243" width="8.33203125" customWidth="1"/>
    <col min="10244" max="10244" width="7.109375" customWidth="1"/>
    <col min="10245" max="10245" width="9.33203125" customWidth="1"/>
    <col min="10246" max="10246" width="7.109375" customWidth="1"/>
    <col min="10247" max="10247" width="9.33203125" customWidth="1"/>
    <col min="10248" max="10248" width="7.109375" customWidth="1"/>
    <col min="10249" max="10249" width="9.33203125" customWidth="1"/>
    <col min="10250" max="10250" width="8.44140625" customWidth="1"/>
    <col min="10251" max="10253" width="8.5546875" customWidth="1"/>
    <col min="10255" max="10255" width="5.5546875" customWidth="1"/>
    <col min="10256" max="10256" width="4.5546875" customWidth="1"/>
    <col min="10257" max="10257" width="11.6640625" customWidth="1"/>
    <col min="10265" max="10277" width="0" hidden="1" customWidth="1"/>
    <col min="10497" max="10497" width="5.44140625" customWidth="1"/>
    <col min="10498" max="10498" width="4.44140625" customWidth="1"/>
    <col min="10499" max="10499" width="8.33203125" customWidth="1"/>
    <col min="10500" max="10500" width="7.109375" customWidth="1"/>
    <col min="10501" max="10501" width="9.33203125" customWidth="1"/>
    <col min="10502" max="10502" width="7.109375" customWidth="1"/>
    <col min="10503" max="10503" width="9.33203125" customWidth="1"/>
    <col min="10504" max="10504" width="7.109375" customWidth="1"/>
    <col min="10505" max="10505" width="9.33203125" customWidth="1"/>
    <col min="10506" max="10506" width="8.44140625" customWidth="1"/>
    <col min="10507" max="10509" width="8.5546875" customWidth="1"/>
    <col min="10511" max="10511" width="5.5546875" customWidth="1"/>
    <col min="10512" max="10512" width="4.5546875" customWidth="1"/>
    <col min="10513" max="10513" width="11.6640625" customWidth="1"/>
    <col min="10521" max="10533" width="0" hidden="1" customWidth="1"/>
    <col min="10753" max="10753" width="5.44140625" customWidth="1"/>
    <col min="10754" max="10754" width="4.44140625" customWidth="1"/>
    <col min="10755" max="10755" width="8.33203125" customWidth="1"/>
    <col min="10756" max="10756" width="7.109375" customWidth="1"/>
    <col min="10757" max="10757" width="9.33203125" customWidth="1"/>
    <col min="10758" max="10758" width="7.109375" customWidth="1"/>
    <col min="10759" max="10759" width="9.33203125" customWidth="1"/>
    <col min="10760" max="10760" width="7.109375" customWidth="1"/>
    <col min="10761" max="10761" width="9.33203125" customWidth="1"/>
    <col min="10762" max="10762" width="8.44140625" customWidth="1"/>
    <col min="10763" max="10765" width="8.5546875" customWidth="1"/>
    <col min="10767" max="10767" width="5.5546875" customWidth="1"/>
    <col min="10768" max="10768" width="4.5546875" customWidth="1"/>
    <col min="10769" max="10769" width="11.6640625" customWidth="1"/>
    <col min="10777" max="10789" width="0" hidden="1" customWidth="1"/>
    <col min="11009" max="11009" width="5.44140625" customWidth="1"/>
    <col min="11010" max="11010" width="4.44140625" customWidth="1"/>
    <col min="11011" max="11011" width="8.33203125" customWidth="1"/>
    <col min="11012" max="11012" width="7.109375" customWidth="1"/>
    <col min="11013" max="11013" width="9.33203125" customWidth="1"/>
    <col min="11014" max="11014" width="7.109375" customWidth="1"/>
    <col min="11015" max="11015" width="9.33203125" customWidth="1"/>
    <col min="11016" max="11016" width="7.109375" customWidth="1"/>
    <col min="11017" max="11017" width="9.33203125" customWidth="1"/>
    <col min="11018" max="11018" width="8.44140625" customWidth="1"/>
    <col min="11019" max="11021" width="8.5546875" customWidth="1"/>
    <col min="11023" max="11023" width="5.5546875" customWidth="1"/>
    <col min="11024" max="11024" width="4.5546875" customWidth="1"/>
    <col min="11025" max="11025" width="11.6640625" customWidth="1"/>
    <col min="11033" max="11045" width="0" hidden="1" customWidth="1"/>
    <col min="11265" max="11265" width="5.44140625" customWidth="1"/>
    <col min="11266" max="11266" width="4.44140625" customWidth="1"/>
    <col min="11267" max="11267" width="8.33203125" customWidth="1"/>
    <col min="11268" max="11268" width="7.109375" customWidth="1"/>
    <col min="11269" max="11269" width="9.33203125" customWidth="1"/>
    <col min="11270" max="11270" width="7.109375" customWidth="1"/>
    <col min="11271" max="11271" width="9.33203125" customWidth="1"/>
    <col min="11272" max="11272" width="7.109375" customWidth="1"/>
    <col min="11273" max="11273" width="9.33203125" customWidth="1"/>
    <col min="11274" max="11274" width="8.44140625" customWidth="1"/>
    <col min="11275" max="11277" width="8.5546875" customWidth="1"/>
    <col min="11279" max="11279" width="5.5546875" customWidth="1"/>
    <col min="11280" max="11280" width="4.5546875" customWidth="1"/>
    <col min="11281" max="11281" width="11.6640625" customWidth="1"/>
    <col min="11289" max="11301" width="0" hidden="1" customWidth="1"/>
    <col min="11521" max="11521" width="5.44140625" customWidth="1"/>
    <col min="11522" max="11522" width="4.44140625" customWidth="1"/>
    <col min="11523" max="11523" width="8.33203125" customWidth="1"/>
    <col min="11524" max="11524" width="7.109375" customWidth="1"/>
    <col min="11525" max="11525" width="9.33203125" customWidth="1"/>
    <col min="11526" max="11526" width="7.109375" customWidth="1"/>
    <col min="11527" max="11527" width="9.33203125" customWidth="1"/>
    <col min="11528" max="11528" width="7.109375" customWidth="1"/>
    <col min="11529" max="11529" width="9.33203125" customWidth="1"/>
    <col min="11530" max="11530" width="8.44140625" customWidth="1"/>
    <col min="11531" max="11533" width="8.5546875" customWidth="1"/>
    <col min="11535" max="11535" width="5.5546875" customWidth="1"/>
    <col min="11536" max="11536" width="4.5546875" customWidth="1"/>
    <col min="11537" max="11537" width="11.6640625" customWidth="1"/>
    <col min="11545" max="11557" width="0" hidden="1" customWidth="1"/>
    <col min="11777" max="11777" width="5.44140625" customWidth="1"/>
    <col min="11778" max="11778" width="4.44140625" customWidth="1"/>
    <col min="11779" max="11779" width="8.33203125" customWidth="1"/>
    <col min="11780" max="11780" width="7.109375" customWidth="1"/>
    <col min="11781" max="11781" width="9.33203125" customWidth="1"/>
    <col min="11782" max="11782" width="7.109375" customWidth="1"/>
    <col min="11783" max="11783" width="9.33203125" customWidth="1"/>
    <col min="11784" max="11784" width="7.109375" customWidth="1"/>
    <col min="11785" max="11785" width="9.33203125" customWidth="1"/>
    <col min="11786" max="11786" width="8.44140625" customWidth="1"/>
    <col min="11787" max="11789" width="8.5546875" customWidth="1"/>
    <col min="11791" max="11791" width="5.5546875" customWidth="1"/>
    <col min="11792" max="11792" width="4.5546875" customWidth="1"/>
    <col min="11793" max="11793" width="11.6640625" customWidth="1"/>
    <col min="11801" max="11813" width="0" hidden="1" customWidth="1"/>
    <col min="12033" max="12033" width="5.44140625" customWidth="1"/>
    <col min="12034" max="12034" width="4.44140625" customWidth="1"/>
    <col min="12035" max="12035" width="8.33203125" customWidth="1"/>
    <col min="12036" max="12036" width="7.109375" customWidth="1"/>
    <col min="12037" max="12037" width="9.33203125" customWidth="1"/>
    <col min="12038" max="12038" width="7.109375" customWidth="1"/>
    <col min="12039" max="12039" width="9.33203125" customWidth="1"/>
    <col min="12040" max="12040" width="7.109375" customWidth="1"/>
    <col min="12041" max="12041" width="9.33203125" customWidth="1"/>
    <col min="12042" max="12042" width="8.44140625" customWidth="1"/>
    <col min="12043" max="12045" width="8.5546875" customWidth="1"/>
    <col min="12047" max="12047" width="5.5546875" customWidth="1"/>
    <col min="12048" max="12048" width="4.5546875" customWidth="1"/>
    <col min="12049" max="12049" width="11.6640625" customWidth="1"/>
    <col min="12057" max="12069" width="0" hidden="1" customWidth="1"/>
    <col min="12289" max="12289" width="5.44140625" customWidth="1"/>
    <col min="12290" max="12290" width="4.44140625" customWidth="1"/>
    <col min="12291" max="12291" width="8.33203125" customWidth="1"/>
    <col min="12292" max="12292" width="7.109375" customWidth="1"/>
    <col min="12293" max="12293" width="9.33203125" customWidth="1"/>
    <col min="12294" max="12294" width="7.109375" customWidth="1"/>
    <col min="12295" max="12295" width="9.33203125" customWidth="1"/>
    <col min="12296" max="12296" width="7.109375" customWidth="1"/>
    <col min="12297" max="12297" width="9.33203125" customWidth="1"/>
    <col min="12298" max="12298" width="8.44140625" customWidth="1"/>
    <col min="12299" max="12301" width="8.5546875" customWidth="1"/>
    <col min="12303" max="12303" width="5.5546875" customWidth="1"/>
    <col min="12304" max="12304" width="4.5546875" customWidth="1"/>
    <col min="12305" max="12305" width="11.6640625" customWidth="1"/>
    <col min="12313" max="12325" width="0" hidden="1" customWidth="1"/>
    <col min="12545" max="12545" width="5.44140625" customWidth="1"/>
    <col min="12546" max="12546" width="4.44140625" customWidth="1"/>
    <col min="12547" max="12547" width="8.33203125" customWidth="1"/>
    <col min="12548" max="12548" width="7.109375" customWidth="1"/>
    <col min="12549" max="12549" width="9.33203125" customWidth="1"/>
    <col min="12550" max="12550" width="7.109375" customWidth="1"/>
    <col min="12551" max="12551" width="9.33203125" customWidth="1"/>
    <col min="12552" max="12552" width="7.109375" customWidth="1"/>
    <col min="12553" max="12553" width="9.33203125" customWidth="1"/>
    <col min="12554" max="12554" width="8.44140625" customWidth="1"/>
    <col min="12555" max="12557" width="8.5546875" customWidth="1"/>
    <col min="12559" max="12559" width="5.5546875" customWidth="1"/>
    <col min="12560" max="12560" width="4.5546875" customWidth="1"/>
    <col min="12561" max="12561" width="11.6640625" customWidth="1"/>
    <col min="12569" max="12581" width="0" hidden="1" customWidth="1"/>
    <col min="12801" max="12801" width="5.44140625" customWidth="1"/>
    <col min="12802" max="12802" width="4.44140625" customWidth="1"/>
    <col min="12803" max="12803" width="8.33203125" customWidth="1"/>
    <col min="12804" max="12804" width="7.109375" customWidth="1"/>
    <col min="12805" max="12805" width="9.33203125" customWidth="1"/>
    <col min="12806" max="12806" width="7.109375" customWidth="1"/>
    <col min="12807" max="12807" width="9.33203125" customWidth="1"/>
    <col min="12808" max="12808" width="7.109375" customWidth="1"/>
    <col min="12809" max="12809" width="9.33203125" customWidth="1"/>
    <col min="12810" max="12810" width="8.44140625" customWidth="1"/>
    <col min="12811" max="12813" width="8.5546875" customWidth="1"/>
    <col min="12815" max="12815" width="5.5546875" customWidth="1"/>
    <col min="12816" max="12816" width="4.5546875" customWidth="1"/>
    <col min="12817" max="12817" width="11.6640625" customWidth="1"/>
    <col min="12825" max="12837" width="0" hidden="1" customWidth="1"/>
    <col min="13057" max="13057" width="5.44140625" customWidth="1"/>
    <col min="13058" max="13058" width="4.44140625" customWidth="1"/>
    <col min="13059" max="13059" width="8.33203125" customWidth="1"/>
    <col min="13060" max="13060" width="7.109375" customWidth="1"/>
    <col min="13061" max="13061" width="9.33203125" customWidth="1"/>
    <col min="13062" max="13062" width="7.109375" customWidth="1"/>
    <col min="13063" max="13063" width="9.33203125" customWidth="1"/>
    <col min="13064" max="13064" width="7.109375" customWidth="1"/>
    <col min="13065" max="13065" width="9.33203125" customWidth="1"/>
    <col min="13066" max="13066" width="8.44140625" customWidth="1"/>
    <col min="13067" max="13069" width="8.5546875" customWidth="1"/>
    <col min="13071" max="13071" width="5.5546875" customWidth="1"/>
    <col min="13072" max="13072" width="4.5546875" customWidth="1"/>
    <col min="13073" max="13073" width="11.6640625" customWidth="1"/>
    <col min="13081" max="13093" width="0" hidden="1" customWidth="1"/>
    <col min="13313" max="13313" width="5.44140625" customWidth="1"/>
    <col min="13314" max="13314" width="4.44140625" customWidth="1"/>
    <col min="13315" max="13315" width="8.33203125" customWidth="1"/>
    <col min="13316" max="13316" width="7.109375" customWidth="1"/>
    <col min="13317" max="13317" width="9.33203125" customWidth="1"/>
    <col min="13318" max="13318" width="7.109375" customWidth="1"/>
    <col min="13319" max="13319" width="9.33203125" customWidth="1"/>
    <col min="13320" max="13320" width="7.109375" customWidth="1"/>
    <col min="13321" max="13321" width="9.33203125" customWidth="1"/>
    <col min="13322" max="13322" width="8.44140625" customWidth="1"/>
    <col min="13323" max="13325" width="8.5546875" customWidth="1"/>
    <col min="13327" max="13327" width="5.5546875" customWidth="1"/>
    <col min="13328" max="13328" width="4.5546875" customWidth="1"/>
    <col min="13329" max="13329" width="11.6640625" customWidth="1"/>
    <col min="13337" max="13349" width="0" hidden="1" customWidth="1"/>
    <col min="13569" max="13569" width="5.44140625" customWidth="1"/>
    <col min="13570" max="13570" width="4.44140625" customWidth="1"/>
    <col min="13571" max="13571" width="8.33203125" customWidth="1"/>
    <col min="13572" max="13572" width="7.109375" customWidth="1"/>
    <col min="13573" max="13573" width="9.33203125" customWidth="1"/>
    <col min="13574" max="13574" width="7.109375" customWidth="1"/>
    <col min="13575" max="13575" width="9.33203125" customWidth="1"/>
    <col min="13576" max="13576" width="7.109375" customWidth="1"/>
    <col min="13577" max="13577" width="9.33203125" customWidth="1"/>
    <col min="13578" max="13578" width="8.44140625" customWidth="1"/>
    <col min="13579" max="13581" width="8.5546875" customWidth="1"/>
    <col min="13583" max="13583" width="5.5546875" customWidth="1"/>
    <col min="13584" max="13584" width="4.5546875" customWidth="1"/>
    <col min="13585" max="13585" width="11.6640625" customWidth="1"/>
    <col min="13593" max="13605" width="0" hidden="1" customWidth="1"/>
    <col min="13825" max="13825" width="5.44140625" customWidth="1"/>
    <col min="13826" max="13826" width="4.44140625" customWidth="1"/>
    <col min="13827" max="13827" width="8.33203125" customWidth="1"/>
    <col min="13828" max="13828" width="7.109375" customWidth="1"/>
    <col min="13829" max="13829" width="9.33203125" customWidth="1"/>
    <col min="13830" max="13830" width="7.109375" customWidth="1"/>
    <col min="13831" max="13831" width="9.33203125" customWidth="1"/>
    <col min="13832" max="13832" width="7.109375" customWidth="1"/>
    <col min="13833" max="13833" width="9.33203125" customWidth="1"/>
    <col min="13834" max="13834" width="8.44140625" customWidth="1"/>
    <col min="13835" max="13837" width="8.5546875" customWidth="1"/>
    <col min="13839" max="13839" width="5.5546875" customWidth="1"/>
    <col min="13840" max="13840" width="4.5546875" customWidth="1"/>
    <col min="13841" max="13841" width="11.6640625" customWidth="1"/>
    <col min="13849" max="13861" width="0" hidden="1" customWidth="1"/>
    <col min="14081" max="14081" width="5.44140625" customWidth="1"/>
    <col min="14082" max="14082" width="4.44140625" customWidth="1"/>
    <col min="14083" max="14083" width="8.33203125" customWidth="1"/>
    <col min="14084" max="14084" width="7.109375" customWidth="1"/>
    <col min="14085" max="14085" width="9.33203125" customWidth="1"/>
    <col min="14086" max="14086" width="7.109375" customWidth="1"/>
    <col min="14087" max="14087" width="9.33203125" customWidth="1"/>
    <col min="14088" max="14088" width="7.109375" customWidth="1"/>
    <col min="14089" max="14089" width="9.33203125" customWidth="1"/>
    <col min="14090" max="14090" width="8.44140625" customWidth="1"/>
    <col min="14091" max="14093" width="8.5546875" customWidth="1"/>
    <col min="14095" max="14095" width="5.5546875" customWidth="1"/>
    <col min="14096" max="14096" width="4.5546875" customWidth="1"/>
    <col min="14097" max="14097" width="11.6640625" customWidth="1"/>
    <col min="14105" max="14117" width="0" hidden="1" customWidth="1"/>
    <col min="14337" max="14337" width="5.44140625" customWidth="1"/>
    <col min="14338" max="14338" width="4.44140625" customWidth="1"/>
    <col min="14339" max="14339" width="8.33203125" customWidth="1"/>
    <col min="14340" max="14340" width="7.109375" customWidth="1"/>
    <col min="14341" max="14341" width="9.33203125" customWidth="1"/>
    <col min="14342" max="14342" width="7.109375" customWidth="1"/>
    <col min="14343" max="14343" width="9.33203125" customWidth="1"/>
    <col min="14344" max="14344" width="7.109375" customWidth="1"/>
    <col min="14345" max="14345" width="9.33203125" customWidth="1"/>
    <col min="14346" max="14346" width="8.44140625" customWidth="1"/>
    <col min="14347" max="14349" width="8.5546875" customWidth="1"/>
    <col min="14351" max="14351" width="5.5546875" customWidth="1"/>
    <col min="14352" max="14352" width="4.5546875" customWidth="1"/>
    <col min="14353" max="14353" width="11.6640625" customWidth="1"/>
    <col min="14361" max="14373" width="0" hidden="1" customWidth="1"/>
    <col min="14593" max="14593" width="5.44140625" customWidth="1"/>
    <col min="14594" max="14594" width="4.44140625" customWidth="1"/>
    <col min="14595" max="14595" width="8.33203125" customWidth="1"/>
    <col min="14596" max="14596" width="7.109375" customWidth="1"/>
    <col min="14597" max="14597" width="9.33203125" customWidth="1"/>
    <col min="14598" max="14598" width="7.109375" customWidth="1"/>
    <col min="14599" max="14599" width="9.33203125" customWidth="1"/>
    <col min="14600" max="14600" width="7.109375" customWidth="1"/>
    <col min="14601" max="14601" width="9.33203125" customWidth="1"/>
    <col min="14602" max="14602" width="8.44140625" customWidth="1"/>
    <col min="14603" max="14605" width="8.5546875" customWidth="1"/>
    <col min="14607" max="14607" width="5.5546875" customWidth="1"/>
    <col min="14608" max="14608" width="4.5546875" customWidth="1"/>
    <col min="14609" max="14609" width="11.6640625" customWidth="1"/>
    <col min="14617" max="14629" width="0" hidden="1" customWidth="1"/>
    <col min="14849" max="14849" width="5.44140625" customWidth="1"/>
    <col min="14850" max="14850" width="4.44140625" customWidth="1"/>
    <col min="14851" max="14851" width="8.33203125" customWidth="1"/>
    <col min="14852" max="14852" width="7.109375" customWidth="1"/>
    <col min="14853" max="14853" width="9.33203125" customWidth="1"/>
    <col min="14854" max="14854" width="7.109375" customWidth="1"/>
    <col min="14855" max="14855" width="9.33203125" customWidth="1"/>
    <col min="14856" max="14856" width="7.109375" customWidth="1"/>
    <col min="14857" max="14857" width="9.33203125" customWidth="1"/>
    <col min="14858" max="14858" width="8.44140625" customWidth="1"/>
    <col min="14859" max="14861" width="8.5546875" customWidth="1"/>
    <col min="14863" max="14863" width="5.5546875" customWidth="1"/>
    <col min="14864" max="14864" width="4.5546875" customWidth="1"/>
    <col min="14865" max="14865" width="11.6640625" customWidth="1"/>
    <col min="14873" max="14885" width="0" hidden="1" customWidth="1"/>
    <col min="15105" max="15105" width="5.44140625" customWidth="1"/>
    <col min="15106" max="15106" width="4.44140625" customWidth="1"/>
    <col min="15107" max="15107" width="8.33203125" customWidth="1"/>
    <col min="15108" max="15108" width="7.109375" customWidth="1"/>
    <col min="15109" max="15109" width="9.33203125" customWidth="1"/>
    <col min="15110" max="15110" width="7.109375" customWidth="1"/>
    <col min="15111" max="15111" width="9.33203125" customWidth="1"/>
    <col min="15112" max="15112" width="7.109375" customWidth="1"/>
    <col min="15113" max="15113" width="9.33203125" customWidth="1"/>
    <col min="15114" max="15114" width="8.44140625" customWidth="1"/>
    <col min="15115" max="15117" width="8.5546875" customWidth="1"/>
    <col min="15119" max="15119" width="5.5546875" customWidth="1"/>
    <col min="15120" max="15120" width="4.5546875" customWidth="1"/>
    <col min="15121" max="15121" width="11.6640625" customWidth="1"/>
    <col min="15129" max="15141" width="0" hidden="1" customWidth="1"/>
    <col min="15361" max="15361" width="5.44140625" customWidth="1"/>
    <col min="15362" max="15362" width="4.44140625" customWidth="1"/>
    <col min="15363" max="15363" width="8.33203125" customWidth="1"/>
    <col min="15364" max="15364" width="7.109375" customWidth="1"/>
    <col min="15365" max="15365" width="9.33203125" customWidth="1"/>
    <col min="15366" max="15366" width="7.109375" customWidth="1"/>
    <col min="15367" max="15367" width="9.33203125" customWidth="1"/>
    <col min="15368" max="15368" width="7.109375" customWidth="1"/>
    <col min="15369" max="15369" width="9.33203125" customWidth="1"/>
    <col min="15370" max="15370" width="8.44140625" customWidth="1"/>
    <col min="15371" max="15373" width="8.5546875" customWidth="1"/>
    <col min="15375" max="15375" width="5.5546875" customWidth="1"/>
    <col min="15376" max="15376" width="4.5546875" customWidth="1"/>
    <col min="15377" max="15377" width="11.6640625" customWidth="1"/>
    <col min="15385" max="15397" width="0" hidden="1" customWidth="1"/>
    <col min="15617" max="15617" width="5.44140625" customWidth="1"/>
    <col min="15618" max="15618" width="4.44140625" customWidth="1"/>
    <col min="15619" max="15619" width="8.33203125" customWidth="1"/>
    <col min="15620" max="15620" width="7.109375" customWidth="1"/>
    <col min="15621" max="15621" width="9.33203125" customWidth="1"/>
    <col min="15622" max="15622" width="7.109375" customWidth="1"/>
    <col min="15623" max="15623" width="9.33203125" customWidth="1"/>
    <col min="15624" max="15624" width="7.109375" customWidth="1"/>
    <col min="15625" max="15625" width="9.33203125" customWidth="1"/>
    <col min="15626" max="15626" width="8.44140625" customWidth="1"/>
    <col min="15627" max="15629" width="8.5546875" customWidth="1"/>
    <col min="15631" max="15631" width="5.5546875" customWidth="1"/>
    <col min="15632" max="15632" width="4.5546875" customWidth="1"/>
    <col min="15633" max="15633" width="11.6640625" customWidth="1"/>
    <col min="15641" max="15653" width="0" hidden="1" customWidth="1"/>
    <col min="15873" max="15873" width="5.44140625" customWidth="1"/>
    <col min="15874" max="15874" width="4.44140625" customWidth="1"/>
    <col min="15875" max="15875" width="8.33203125" customWidth="1"/>
    <col min="15876" max="15876" width="7.109375" customWidth="1"/>
    <col min="15877" max="15877" width="9.33203125" customWidth="1"/>
    <col min="15878" max="15878" width="7.109375" customWidth="1"/>
    <col min="15879" max="15879" width="9.33203125" customWidth="1"/>
    <col min="15880" max="15880" width="7.109375" customWidth="1"/>
    <col min="15881" max="15881" width="9.33203125" customWidth="1"/>
    <col min="15882" max="15882" width="8.44140625" customWidth="1"/>
    <col min="15883" max="15885" width="8.5546875" customWidth="1"/>
    <col min="15887" max="15887" width="5.5546875" customWidth="1"/>
    <col min="15888" max="15888" width="4.5546875" customWidth="1"/>
    <col min="15889" max="15889" width="11.6640625" customWidth="1"/>
    <col min="15897" max="15909" width="0" hidden="1" customWidth="1"/>
    <col min="16129" max="16129" width="5.44140625" customWidth="1"/>
    <col min="16130" max="16130" width="4.44140625" customWidth="1"/>
    <col min="16131" max="16131" width="8.33203125" customWidth="1"/>
    <col min="16132" max="16132" width="7.109375" customWidth="1"/>
    <col min="16133" max="16133" width="9.33203125" customWidth="1"/>
    <col min="16134" max="16134" width="7.109375" customWidth="1"/>
    <col min="16135" max="16135" width="9.33203125" customWidth="1"/>
    <col min="16136" max="16136" width="7.109375" customWidth="1"/>
    <col min="16137" max="16137" width="9.33203125" customWidth="1"/>
    <col min="16138" max="16138" width="8.44140625" customWidth="1"/>
    <col min="16139" max="16141" width="8.5546875" customWidth="1"/>
    <col min="16143" max="16143" width="5.5546875" customWidth="1"/>
    <col min="16144" max="16144" width="4.5546875" customWidth="1"/>
    <col min="16145" max="16145" width="11.6640625" customWidth="1"/>
    <col min="16153" max="16165" width="0" hidden="1" customWidth="1"/>
  </cols>
  <sheetData>
    <row r="1" spans="1:37" ht="24.6" x14ac:dyDescent="0.3">
      <c r="A1" s="314" t="str">
        <f>[1]Altalanos!$A$6</f>
        <v>Sz-Sz-B vármegyei Diákolimpia továbbjutottak és döntők</v>
      </c>
      <c r="B1" s="314"/>
      <c r="C1" s="314"/>
      <c r="D1" s="314"/>
      <c r="E1" s="314"/>
      <c r="F1" s="314"/>
      <c r="G1" s="117"/>
      <c r="H1" s="118" t="s">
        <v>26</v>
      </c>
      <c r="I1" s="119"/>
      <c r="J1" s="120"/>
      <c r="L1" s="121"/>
      <c r="M1" s="122"/>
      <c r="N1" s="123"/>
      <c r="O1" s="123" t="s">
        <v>59</v>
      </c>
      <c r="P1" s="123"/>
      <c r="Q1" s="124"/>
      <c r="R1" s="123"/>
      <c r="AB1" s="125" t="e">
        <f>IF(Y5=1,CONCATENATE(VLOOKUP(Y3,AA16:AH27,2)),CONCATENATE(VLOOKUP(Y3,AA2:AK13,2)))</f>
        <v>#N/A</v>
      </c>
      <c r="AC1" s="125" t="e">
        <f>IF(Y5=1,CONCATENATE(VLOOKUP(Y3,AA16:AK27,3)),CONCATENATE(VLOOKUP(Y3,AA2:AK13,3)))</f>
        <v>#N/A</v>
      </c>
      <c r="AD1" s="125" t="e">
        <f>IF(Y5=1,CONCATENATE(VLOOKUP(Y3,AA16:AK27,4)),CONCATENATE(VLOOKUP(Y3,AA2:AK13,4)))</f>
        <v>#N/A</v>
      </c>
      <c r="AE1" s="125" t="e">
        <f>IF(Y5=1,CONCATENATE(VLOOKUP(Y3,AA16:AK27,5)),CONCATENATE(VLOOKUP(Y3,AA2:AK13,5)))</f>
        <v>#N/A</v>
      </c>
      <c r="AF1" s="125" t="e">
        <f>IF(Y5=1,CONCATENATE(VLOOKUP(Y3,AA16:AK27,6)),CONCATENATE(VLOOKUP(Y3,AA2:AK13,6)))</f>
        <v>#N/A</v>
      </c>
      <c r="AG1" s="125" t="e">
        <f>IF(Y5=1,CONCATENATE(VLOOKUP(Y3,AA16:AK27,7)),CONCATENATE(VLOOKUP(Y3,AA2:AK13,7)))</f>
        <v>#N/A</v>
      </c>
      <c r="AH1" s="125" t="e">
        <f>IF(Y5=1,CONCATENATE(VLOOKUP(Y3,AA16:AK27,8)),CONCATENATE(VLOOKUP(Y3,AA2:AK13,8)))</f>
        <v>#N/A</v>
      </c>
      <c r="AI1" s="125" t="e">
        <f>IF(Y5=1,CONCATENATE(VLOOKUP(Y3,AA16:AK27,9)),CONCATENATE(VLOOKUP(Y3,AA2:AK13,9)))</f>
        <v>#N/A</v>
      </c>
      <c r="AJ1" s="125" t="e">
        <f>IF(Y5=1,CONCATENATE(VLOOKUP(Y3,AA16:AK27,10)),CONCATENATE(VLOOKUP(Y3,AA2:AK13,10)))</f>
        <v>#N/A</v>
      </c>
      <c r="AK1" s="125" t="e">
        <f>IF(Y5=1,CONCATENATE(VLOOKUP(Y3,AA16:AK27,11)),CONCATENATE(VLOOKUP(Y3,AA2:AK13,11)))</f>
        <v>#N/A</v>
      </c>
    </row>
    <row r="2" spans="1:37" x14ac:dyDescent="0.3">
      <c r="A2" s="126" t="s">
        <v>27</v>
      </c>
      <c r="B2" s="127"/>
      <c r="C2" s="127"/>
      <c r="D2" s="127"/>
      <c r="E2" s="252" t="str">
        <f>[1]Altalanos!$E$8</f>
        <v>VIII.kcs U18+ fiú B</v>
      </c>
      <c r="F2" s="127"/>
      <c r="G2" s="128"/>
      <c r="H2" s="129"/>
      <c r="I2" s="129"/>
      <c r="J2" s="130"/>
      <c r="K2" s="121"/>
      <c r="L2" s="121"/>
      <c r="M2" s="121"/>
      <c r="N2" s="131"/>
      <c r="O2" s="132"/>
      <c r="P2" s="131"/>
      <c r="Q2" s="132"/>
      <c r="R2" s="131"/>
      <c r="Y2" s="133"/>
      <c r="Z2" s="134"/>
      <c r="AA2" s="134" t="s">
        <v>60</v>
      </c>
      <c r="AB2" s="135">
        <v>150</v>
      </c>
      <c r="AC2" s="135">
        <v>120</v>
      </c>
      <c r="AD2" s="135">
        <v>100</v>
      </c>
      <c r="AE2" s="135">
        <v>80</v>
      </c>
      <c r="AF2" s="135">
        <v>70</v>
      </c>
      <c r="AG2" s="135">
        <v>60</v>
      </c>
      <c r="AH2" s="135">
        <v>55</v>
      </c>
      <c r="AI2" s="135">
        <v>50</v>
      </c>
      <c r="AJ2" s="135">
        <v>45</v>
      </c>
      <c r="AK2" s="135">
        <v>40</v>
      </c>
    </row>
    <row r="3" spans="1:37" x14ac:dyDescent="0.3">
      <c r="A3" s="62" t="s">
        <v>31</v>
      </c>
      <c r="B3" s="62"/>
      <c r="C3" s="62"/>
      <c r="D3" s="62"/>
      <c r="E3" s="62" t="s">
        <v>16</v>
      </c>
      <c r="F3" s="62"/>
      <c r="G3" s="62"/>
      <c r="H3" s="62" t="s">
        <v>32</v>
      </c>
      <c r="I3" s="62"/>
      <c r="J3" s="136"/>
      <c r="K3" s="62"/>
      <c r="L3" s="137" t="s">
        <v>33</v>
      </c>
      <c r="M3" s="62"/>
      <c r="N3" s="138"/>
      <c r="O3" s="139"/>
      <c r="P3" s="138"/>
      <c r="Q3" s="140" t="s">
        <v>61</v>
      </c>
      <c r="R3" s="135" t="s">
        <v>62</v>
      </c>
      <c r="Y3" s="134">
        <f>IF(H4="OB","A",IF(H4="IX","W",H4))</f>
        <v>0</v>
      </c>
      <c r="Z3" s="134"/>
      <c r="AA3" s="134" t="s">
        <v>63</v>
      </c>
      <c r="AB3" s="135">
        <v>120</v>
      </c>
      <c r="AC3" s="135">
        <v>90</v>
      </c>
      <c r="AD3" s="135">
        <v>65</v>
      </c>
      <c r="AE3" s="135">
        <v>55</v>
      </c>
      <c r="AF3" s="135">
        <v>50</v>
      </c>
      <c r="AG3" s="135">
        <v>45</v>
      </c>
      <c r="AH3" s="135">
        <v>40</v>
      </c>
      <c r="AI3" s="135">
        <v>35</v>
      </c>
      <c r="AJ3" s="135">
        <v>25</v>
      </c>
      <c r="AK3" s="135">
        <v>20</v>
      </c>
    </row>
    <row r="4" spans="1:37" ht="15" thickBot="1" x14ac:dyDescent="0.35">
      <c r="A4" s="315">
        <f>[1]Altalanos!$A$10</f>
        <v>45776</v>
      </c>
      <c r="B4" s="315"/>
      <c r="C4" s="315"/>
      <c r="D4" s="141"/>
      <c r="E4" s="142" t="str">
        <f>[1]Altalanos!$C$10</f>
        <v>Nyíregyháza</v>
      </c>
      <c r="F4" s="142"/>
      <c r="G4" s="142"/>
      <c r="H4" s="143"/>
      <c r="I4" s="142"/>
      <c r="J4" s="144"/>
      <c r="K4" s="143"/>
      <c r="L4" s="145" t="str">
        <f>[1]Altalanos!$E$12</f>
        <v>Guti János</v>
      </c>
      <c r="M4" s="143"/>
      <c r="N4" s="146"/>
      <c r="O4" s="147"/>
      <c r="P4" s="146"/>
      <c r="Q4" s="148" t="s">
        <v>64</v>
      </c>
      <c r="R4" s="149" t="s">
        <v>65</v>
      </c>
      <c r="Y4" s="134"/>
      <c r="Z4" s="134"/>
      <c r="AA4" s="134" t="s">
        <v>66</v>
      </c>
      <c r="AB4" s="135">
        <v>90</v>
      </c>
      <c r="AC4" s="135">
        <v>60</v>
      </c>
      <c r="AD4" s="135">
        <v>45</v>
      </c>
      <c r="AE4" s="135">
        <v>34</v>
      </c>
      <c r="AF4" s="135">
        <v>27</v>
      </c>
      <c r="AG4" s="135">
        <v>22</v>
      </c>
      <c r="AH4" s="135">
        <v>18</v>
      </c>
      <c r="AI4" s="135">
        <v>15</v>
      </c>
      <c r="AJ4" s="135">
        <v>12</v>
      </c>
      <c r="AK4" s="135">
        <v>9</v>
      </c>
    </row>
    <row r="5" spans="1:37" x14ac:dyDescent="0.3">
      <c r="A5" s="34"/>
      <c r="B5" s="34" t="s">
        <v>67</v>
      </c>
      <c r="C5" s="150" t="s">
        <v>68</v>
      </c>
      <c r="D5" s="34" t="s">
        <v>69</v>
      </c>
      <c r="E5" s="34" t="s">
        <v>70</v>
      </c>
      <c r="F5" s="34"/>
      <c r="G5" s="34" t="s">
        <v>36</v>
      </c>
      <c r="H5" s="34"/>
      <c r="I5" s="34" t="s">
        <v>37</v>
      </c>
      <c r="J5" s="34"/>
      <c r="K5" s="151" t="s">
        <v>71</v>
      </c>
      <c r="L5" s="151" t="s">
        <v>72</v>
      </c>
      <c r="M5" s="151" t="s">
        <v>73</v>
      </c>
      <c r="Q5" s="152" t="s">
        <v>74</v>
      </c>
      <c r="R5" s="153" t="s">
        <v>75</v>
      </c>
      <c r="Y5" s="134">
        <f>IF(OR([1]Altalanos!$A$8="F1",[1]Altalanos!$A$8="F2",[1]Altalanos!$A$8="N1",[1]Altalanos!$A$8="N2"),1,2)</f>
        <v>2</v>
      </c>
      <c r="Z5" s="134"/>
      <c r="AA5" s="134" t="s">
        <v>76</v>
      </c>
      <c r="AB5" s="135">
        <v>60</v>
      </c>
      <c r="AC5" s="135">
        <v>40</v>
      </c>
      <c r="AD5" s="135">
        <v>30</v>
      </c>
      <c r="AE5" s="135">
        <v>20</v>
      </c>
      <c r="AF5" s="135">
        <v>18</v>
      </c>
      <c r="AG5" s="135">
        <v>15</v>
      </c>
      <c r="AH5" s="135">
        <v>12</v>
      </c>
      <c r="AI5" s="135">
        <v>10</v>
      </c>
      <c r="AJ5" s="135">
        <v>8</v>
      </c>
      <c r="AK5" s="135">
        <v>6</v>
      </c>
    </row>
    <row r="6" spans="1:37" x14ac:dyDescent="0.3">
      <c r="A6" s="154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Y6" s="134"/>
      <c r="Z6" s="134"/>
      <c r="AA6" s="134" t="s">
        <v>77</v>
      </c>
      <c r="AB6" s="135">
        <v>40</v>
      </c>
      <c r="AC6" s="135">
        <v>25</v>
      </c>
      <c r="AD6" s="135">
        <v>18</v>
      </c>
      <c r="AE6" s="135">
        <v>13</v>
      </c>
      <c r="AF6" s="135">
        <v>10</v>
      </c>
      <c r="AG6" s="135">
        <v>8</v>
      </c>
      <c r="AH6" s="135">
        <v>6</v>
      </c>
      <c r="AI6" s="135">
        <v>5</v>
      </c>
      <c r="AJ6" s="135">
        <v>4</v>
      </c>
      <c r="AK6" s="135">
        <v>3</v>
      </c>
    </row>
    <row r="7" spans="1:37" x14ac:dyDescent="0.3">
      <c r="A7" s="156" t="s">
        <v>60</v>
      </c>
      <c r="B7" s="157">
        <v>1</v>
      </c>
      <c r="C7" s="158" t="e">
        <f>IF($B7="","",VLOOKUP($B7,'[1]VIII. kcs. U18+ fiú B'!$A$7:$O$10,5))</f>
        <v>#REF!</v>
      </c>
      <c r="D7" s="158" t="e">
        <f>IF($B7="","",VLOOKUP($B7,'[1]VIII. kcs. U18+ fiú B'!$A$7:$O$10,15))</f>
        <v>#REF!</v>
      </c>
      <c r="E7" s="159" t="str">
        <f>UPPER(IF($B7="","",VLOOKUP($B7,'[1]VIII. kcs. U18+ fiú B'!$A$7:$O$10,2)))</f>
        <v>BAKOS TAMÁS</v>
      </c>
      <c r="F7" s="160"/>
      <c r="G7" s="159" t="str">
        <f>IF($B7="","",VLOOKUP($B7,'[1]VIII. kcs. U18+ fiú B'!$A$7:$O$10,3))</f>
        <v>VIII.kcs U18+ fiú B</v>
      </c>
      <c r="H7" s="160"/>
      <c r="I7" s="159" t="str">
        <f>IF($B7="","",VLOOKUP($B7,'[1]VIII. kcs. U18+ fiú B'!$A$7:$O$10,4))</f>
        <v>Fehérgyarmati Deák Ferenc Általános Iskola, Gimnázium és Kollégium</v>
      </c>
      <c r="J7" s="154"/>
      <c r="K7" s="161" t="s">
        <v>317</v>
      </c>
      <c r="L7" s="162" t="e">
        <f>IF(K7="","",CONCATENATE(VLOOKUP($Y$3,$AB$1:$AK$1,K7)," pont"))</f>
        <v>#N/A</v>
      </c>
      <c r="M7" s="163"/>
      <c r="Y7" s="134"/>
      <c r="Z7" s="134"/>
      <c r="AA7" s="134" t="s">
        <v>78</v>
      </c>
      <c r="AB7" s="135">
        <v>25</v>
      </c>
      <c r="AC7" s="135">
        <v>15</v>
      </c>
      <c r="AD7" s="135">
        <v>13</v>
      </c>
      <c r="AE7" s="135">
        <v>8</v>
      </c>
      <c r="AF7" s="135">
        <v>6</v>
      </c>
      <c r="AG7" s="135">
        <v>4</v>
      </c>
      <c r="AH7" s="135">
        <v>3</v>
      </c>
      <c r="AI7" s="135">
        <v>2</v>
      </c>
      <c r="AJ7" s="135">
        <v>1</v>
      </c>
      <c r="AK7" s="135">
        <v>0</v>
      </c>
    </row>
    <row r="8" spans="1:37" x14ac:dyDescent="0.3">
      <c r="A8" s="156"/>
      <c r="B8" s="164"/>
      <c r="C8" s="165"/>
      <c r="D8" s="165"/>
      <c r="E8" s="165"/>
      <c r="F8" s="165"/>
      <c r="G8" s="165"/>
      <c r="H8" s="165"/>
      <c r="I8" s="165"/>
      <c r="J8" s="154"/>
      <c r="K8" s="156"/>
      <c r="L8" s="156"/>
      <c r="M8" s="166"/>
      <c r="Y8" s="134"/>
      <c r="Z8" s="134"/>
      <c r="AA8" s="134" t="s">
        <v>79</v>
      </c>
      <c r="AB8" s="135">
        <v>15</v>
      </c>
      <c r="AC8" s="135">
        <v>10</v>
      </c>
      <c r="AD8" s="135">
        <v>7</v>
      </c>
      <c r="AE8" s="135">
        <v>5</v>
      </c>
      <c r="AF8" s="135">
        <v>4</v>
      </c>
      <c r="AG8" s="135">
        <v>3</v>
      </c>
      <c r="AH8" s="135">
        <v>2</v>
      </c>
      <c r="AI8" s="135">
        <v>1</v>
      </c>
      <c r="AJ8" s="135">
        <v>0</v>
      </c>
      <c r="AK8" s="135">
        <v>0</v>
      </c>
    </row>
    <row r="9" spans="1:37" x14ac:dyDescent="0.3">
      <c r="A9" s="156" t="s">
        <v>80</v>
      </c>
      <c r="B9" s="157">
        <v>2</v>
      </c>
      <c r="C9" s="158" t="e">
        <f>IF($B9="","",VLOOKUP($B9,'[1]VIII. kcs. U18+ fiú B'!$A$7:$O$10,5))</f>
        <v>#REF!</v>
      </c>
      <c r="D9" s="158" t="e">
        <f>IF($B9="","",VLOOKUP($B9,'[1]VIII. kcs. U18+ fiú B'!$A$7:$O$10,15))</f>
        <v>#REF!</v>
      </c>
      <c r="E9" s="159" t="str">
        <f>UPPER(IF($B9="","",VLOOKUP($B9,'[1]VIII. kcs. U18+ fiú B'!$A$7:$O$10,2)))</f>
        <v>SZABÓ MÁTÉ</v>
      </c>
      <c r="F9" s="160"/>
      <c r="G9" s="159" t="str">
        <f>IF($B9="","",VLOOKUP($B9,'[1]VIII. kcs. U18+ fiú B'!$A$7:$O$10,3))</f>
        <v>VIII.kcs U18+ fiú B</v>
      </c>
      <c r="H9" s="160"/>
      <c r="I9" s="159" t="str">
        <f>IF($B9="","",VLOOKUP($B9,'[1]VIII. kcs. U18+ fiú B'!$A$7:$O$10,4))</f>
        <v>Fehérgyarmati Deák Ferenc Általános Iskola, Gimnázium és Kollégium</v>
      </c>
      <c r="J9" s="154"/>
      <c r="K9" s="161" t="s">
        <v>316</v>
      </c>
      <c r="L9" s="162" t="e">
        <f>IF(K9="","",CONCATENATE(VLOOKUP($Y$3,$AB$1:$AK$1,K9)," pont"))</f>
        <v>#N/A</v>
      </c>
      <c r="M9" s="163"/>
      <c r="Y9" s="134"/>
      <c r="Z9" s="134"/>
      <c r="AA9" s="134" t="s">
        <v>81</v>
      </c>
      <c r="AB9" s="135">
        <v>10</v>
      </c>
      <c r="AC9" s="135">
        <v>6</v>
      </c>
      <c r="AD9" s="135">
        <v>4</v>
      </c>
      <c r="AE9" s="135">
        <v>2</v>
      </c>
      <c r="AF9" s="135">
        <v>1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</row>
    <row r="10" spans="1:37" x14ac:dyDescent="0.3">
      <c r="A10" s="156"/>
      <c r="B10" s="164"/>
      <c r="C10" s="165"/>
      <c r="D10" s="165"/>
      <c r="E10" s="165"/>
      <c r="F10" s="165"/>
      <c r="G10" s="165"/>
      <c r="H10" s="165"/>
      <c r="I10" s="165"/>
      <c r="J10" s="154"/>
      <c r="K10" s="156"/>
      <c r="L10" s="156"/>
      <c r="M10" s="166"/>
      <c r="Y10" s="134"/>
      <c r="Z10" s="134"/>
      <c r="AA10" s="134" t="s">
        <v>82</v>
      </c>
      <c r="AB10" s="135">
        <v>6</v>
      </c>
      <c r="AC10" s="135">
        <v>3</v>
      </c>
      <c r="AD10" s="135">
        <v>2</v>
      </c>
      <c r="AE10" s="135">
        <v>1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</row>
    <row r="11" spans="1:37" x14ac:dyDescent="0.3">
      <c r="A11" s="156" t="s">
        <v>83</v>
      </c>
      <c r="B11" s="157">
        <v>3</v>
      </c>
      <c r="C11" s="158" t="e">
        <f>IF($B11="","",VLOOKUP($B11,'[1]VIII. kcs. U18+ fiú B'!$A$7:$O$10,5))</f>
        <v>#REF!</v>
      </c>
      <c r="D11" s="158" t="e">
        <f>IF($B11="","",VLOOKUP($B11,'[1]VIII. kcs. U18+ fiú B'!$A$7:$O$10,15))</f>
        <v>#REF!</v>
      </c>
      <c r="E11" s="159" t="e">
        <f>UPPER(IF($B11="","",VLOOKUP($B11,'[1]VIII. kcs. U18+ fiú B'!$A$7:$O$10,2)))</f>
        <v>#REF!</v>
      </c>
      <c r="F11" s="160"/>
      <c r="G11" s="159" t="e">
        <f>IF($B11="","",VLOOKUP($B11,'[1]VIII. kcs. U18+ fiú B'!$A$7:$O$10,3))</f>
        <v>#REF!</v>
      </c>
      <c r="H11" s="160"/>
      <c r="I11" s="159" t="e">
        <f>IF($B11="","",VLOOKUP($B11,'[1]VIII. kcs. U18+ fiú B'!$A$7:$O$10,4))</f>
        <v>#REF!</v>
      </c>
      <c r="J11" s="154"/>
      <c r="K11" s="161"/>
      <c r="L11" s="162" t="str">
        <f>IF(K11="","",CONCATENATE(VLOOKUP($Y$3,$AB$1:$AK$1,K11)," pont"))</f>
        <v/>
      </c>
      <c r="M11" s="163"/>
      <c r="Y11" s="134"/>
      <c r="Z11" s="134"/>
      <c r="AA11" s="134" t="s">
        <v>84</v>
      </c>
      <c r="AB11" s="135">
        <v>3</v>
      </c>
      <c r="AC11" s="135">
        <v>2</v>
      </c>
      <c r="AD11" s="135">
        <v>1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</row>
    <row r="12" spans="1:37" x14ac:dyDescent="0.3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Y12" s="134"/>
      <c r="Z12" s="134"/>
      <c r="AA12" s="134" t="s">
        <v>85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spans="1:37" x14ac:dyDescent="0.3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Y13" s="134"/>
      <c r="Z13" s="134"/>
      <c r="AA13" s="134" t="s">
        <v>86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spans="1:37" x14ac:dyDescent="0.3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7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1:37" x14ac:dyDescent="0.3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Y16" s="134"/>
      <c r="Z16" s="134"/>
      <c r="AA16" s="134" t="s">
        <v>60</v>
      </c>
      <c r="AB16" s="134">
        <v>300</v>
      </c>
      <c r="AC16" s="134">
        <v>250</v>
      </c>
      <c r="AD16" s="134">
        <v>220</v>
      </c>
      <c r="AE16" s="134">
        <v>180</v>
      </c>
      <c r="AF16" s="134">
        <v>160</v>
      </c>
      <c r="AG16" s="134">
        <v>150</v>
      </c>
      <c r="AH16" s="134">
        <v>140</v>
      </c>
      <c r="AI16" s="134">
        <v>130</v>
      </c>
      <c r="AJ16" s="134">
        <v>120</v>
      </c>
      <c r="AK16" s="134">
        <v>110</v>
      </c>
    </row>
    <row r="17" spans="1:37" x14ac:dyDescent="0.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Y17" s="134"/>
      <c r="Z17" s="134"/>
      <c r="AA17" s="134" t="s">
        <v>63</v>
      </c>
      <c r="AB17" s="134">
        <v>250</v>
      </c>
      <c r="AC17" s="134">
        <v>200</v>
      </c>
      <c r="AD17" s="134">
        <v>160</v>
      </c>
      <c r="AE17" s="134">
        <v>140</v>
      </c>
      <c r="AF17" s="134">
        <v>120</v>
      </c>
      <c r="AG17" s="134">
        <v>110</v>
      </c>
      <c r="AH17" s="134">
        <v>100</v>
      </c>
      <c r="AI17" s="134">
        <v>90</v>
      </c>
      <c r="AJ17" s="134">
        <v>80</v>
      </c>
      <c r="AK17" s="134">
        <v>70</v>
      </c>
    </row>
    <row r="18" spans="1:37" ht="18.75" customHeight="1" x14ac:dyDescent="0.3">
      <c r="A18" s="154"/>
      <c r="B18" s="316"/>
      <c r="C18" s="316"/>
      <c r="D18" s="313" t="str">
        <f>E7</f>
        <v>BAKOS TAMÁS</v>
      </c>
      <c r="E18" s="313"/>
      <c r="F18" s="313" t="str">
        <f>E9</f>
        <v>SZABÓ MÁTÉ</v>
      </c>
      <c r="G18" s="313"/>
      <c r="H18" s="313" t="e">
        <f>E11</f>
        <v>#REF!</v>
      </c>
      <c r="I18" s="313"/>
      <c r="J18" s="154"/>
      <c r="K18" s="154"/>
      <c r="L18" s="154"/>
      <c r="M18" s="154"/>
      <c r="Y18" s="134"/>
      <c r="Z18" s="134"/>
      <c r="AA18" s="134" t="s">
        <v>66</v>
      </c>
      <c r="AB18" s="134">
        <v>200</v>
      </c>
      <c r="AC18" s="134">
        <v>150</v>
      </c>
      <c r="AD18" s="134">
        <v>130</v>
      </c>
      <c r="AE18" s="134">
        <v>110</v>
      </c>
      <c r="AF18" s="134">
        <v>95</v>
      </c>
      <c r="AG18" s="134">
        <v>80</v>
      </c>
      <c r="AH18" s="134">
        <v>70</v>
      </c>
      <c r="AI18" s="134">
        <v>60</v>
      </c>
      <c r="AJ18" s="134">
        <v>55</v>
      </c>
      <c r="AK18" s="134">
        <v>50</v>
      </c>
    </row>
    <row r="19" spans="1:37" ht="18.75" customHeight="1" x14ac:dyDescent="0.3">
      <c r="A19" s="168" t="s">
        <v>60</v>
      </c>
      <c r="B19" s="309" t="str">
        <f>E7</f>
        <v>BAKOS TAMÁS</v>
      </c>
      <c r="C19" s="309"/>
      <c r="D19" s="310"/>
      <c r="E19" s="310"/>
      <c r="F19" s="311" t="s">
        <v>311</v>
      </c>
      <c r="G19" s="311"/>
      <c r="H19" s="311"/>
      <c r="I19" s="311"/>
      <c r="J19" s="154"/>
      <c r="K19" s="154"/>
      <c r="L19" s="154"/>
      <c r="M19" s="154"/>
      <c r="Y19" s="134"/>
      <c r="Z19" s="134"/>
      <c r="AA19" s="134" t="s">
        <v>76</v>
      </c>
      <c r="AB19" s="134">
        <v>150</v>
      </c>
      <c r="AC19" s="134">
        <v>120</v>
      </c>
      <c r="AD19" s="134">
        <v>100</v>
      </c>
      <c r="AE19" s="134">
        <v>80</v>
      </c>
      <c r="AF19" s="134">
        <v>70</v>
      </c>
      <c r="AG19" s="134">
        <v>60</v>
      </c>
      <c r="AH19" s="134">
        <v>55</v>
      </c>
      <c r="AI19" s="134">
        <v>50</v>
      </c>
      <c r="AJ19" s="134">
        <v>45</v>
      </c>
      <c r="AK19" s="134">
        <v>40</v>
      </c>
    </row>
    <row r="20" spans="1:37" ht="18.75" customHeight="1" x14ac:dyDescent="0.3">
      <c r="A20" s="168" t="s">
        <v>80</v>
      </c>
      <c r="B20" s="309" t="str">
        <f>E9</f>
        <v>SZABÓ MÁTÉ</v>
      </c>
      <c r="C20" s="309"/>
      <c r="D20" s="311"/>
      <c r="E20" s="311"/>
      <c r="F20" s="310"/>
      <c r="G20" s="310"/>
      <c r="H20" s="311"/>
      <c r="I20" s="311"/>
      <c r="J20" s="154"/>
      <c r="K20" s="154"/>
      <c r="L20" s="154"/>
      <c r="M20" s="154"/>
      <c r="Y20" s="134"/>
      <c r="Z20" s="134"/>
      <c r="AA20" s="134" t="s">
        <v>77</v>
      </c>
      <c r="AB20" s="134">
        <v>120</v>
      </c>
      <c r="AC20" s="134">
        <v>90</v>
      </c>
      <c r="AD20" s="134">
        <v>65</v>
      </c>
      <c r="AE20" s="134">
        <v>55</v>
      </c>
      <c r="AF20" s="134">
        <v>50</v>
      </c>
      <c r="AG20" s="134">
        <v>45</v>
      </c>
      <c r="AH20" s="134">
        <v>40</v>
      </c>
      <c r="AI20" s="134">
        <v>35</v>
      </c>
      <c r="AJ20" s="134">
        <v>25</v>
      </c>
      <c r="AK20" s="134">
        <v>20</v>
      </c>
    </row>
    <row r="21" spans="1:37" ht="18.75" customHeight="1" x14ac:dyDescent="0.3">
      <c r="A21" s="168" t="s">
        <v>83</v>
      </c>
      <c r="B21" s="309" t="e">
        <f>E11</f>
        <v>#REF!</v>
      </c>
      <c r="C21" s="309"/>
      <c r="D21" s="311"/>
      <c r="E21" s="311"/>
      <c r="F21" s="311"/>
      <c r="G21" s="311"/>
      <c r="H21" s="310"/>
      <c r="I21" s="310"/>
      <c r="J21" s="154"/>
      <c r="K21" s="154"/>
      <c r="L21" s="154"/>
      <c r="M21" s="154"/>
      <c r="Y21" s="134"/>
      <c r="Z21" s="134"/>
      <c r="AA21" s="134" t="s">
        <v>78</v>
      </c>
      <c r="AB21" s="134">
        <v>90</v>
      </c>
      <c r="AC21" s="134">
        <v>60</v>
      </c>
      <c r="AD21" s="134">
        <v>45</v>
      </c>
      <c r="AE21" s="134">
        <v>34</v>
      </c>
      <c r="AF21" s="134">
        <v>27</v>
      </c>
      <c r="AG21" s="134">
        <v>22</v>
      </c>
      <c r="AH21" s="134">
        <v>18</v>
      </c>
      <c r="AI21" s="134">
        <v>15</v>
      </c>
      <c r="AJ21" s="134">
        <v>12</v>
      </c>
      <c r="AK21" s="134">
        <v>9</v>
      </c>
    </row>
    <row r="22" spans="1:37" x14ac:dyDescent="0.3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Y22" s="134"/>
      <c r="Z22" s="134"/>
      <c r="AA22" s="134" t="s">
        <v>79</v>
      </c>
      <c r="AB22" s="134">
        <v>60</v>
      </c>
      <c r="AC22" s="134">
        <v>40</v>
      </c>
      <c r="AD22" s="134">
        <v>30</v>
      </c>
      <c r="AE22" s="134">
        <v>20</v>
      </c>
      <c r="AF22" s="134">
        <v>18</v>
      </c>
      <c r="AG22" s="134">
        <v>15</v>
      </c>
      <c r="AH22" s="134">
        <v>12</v>
      </c>
      <c r="AI22" s="134">
        <v>10</v>
      </c>
      <c r="AJ22" s="134">
        <v>8</v>
      </c>
      <c r="AK22" s="134">
        <v>6</v>
      </c>
    </row>
    <row r="23" spans="1:37" x14ac:dyDescent="0.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Y23" s="134"/>
      <c r="Z23" s="134"/>
      <c r="AA23" s="134" t="s">
        <v>81</v>
      </c>
      <c r="AB23" s="134">
        <v>40</v>
      </c>
      <c r="AC23" s="134">
        <v>25</v>
      </c>
      <c r="AD23" s="134">
        <v>18</v>
      </c>
      <c r="AE23" s="134">
        <v>13</v>
      </c>
      <c r="AF23" s="134">
        <v>8</v>
      </c>
      <c r="AG23" s="134">
        <v>7</v>
      </c>
      <c r="AH23" s="134">
        <v>6</v>
      </c>
      <c r="AI23" s="134">
        <v>5</v>
      </c>
      <c r="AJ23" s="134">
        <v>4</v>
      </c>
      <c r="AK23" s="134">
        <v>3</v>
      </c>
    </row>
    <row r="24" spans="1:37" x14ac:dyDescent="0.3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Y24" s="134"/>
      <c r="Z24" s="134"/>
      <c r="AA24" s="134" t="s">
        <v>82</v>
      </c>
      <c r="AB24" s="134">
        <v>25</v>
      </c>
      <c r="AC24" s="134">
        <v>15</v>
      </c>
      <c r="AD24" s="134">
        <v>13</v>
      </c>
      <c r="AE24" s="134">
        <v>7</v>
      </c>
      <c r="AF24" s="134">
        <v>6</v>
      </c>
      <c r="AG24" s="134">
        <v>5</v>
      </c>
      <c r="AH24" s="134">
        <v>4</v>
      </c>
      <c r="AI24" s="134">
        <v>3</v>
      </c>
      <c r="AJ24" s="134">
        <v>2</v>
      </c>
      <c r="AK24" s="134">
        <v>1</v>
      </c>
    </row>
    <row r="25" spans="1:37" x14ac:dyDescent="0.3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Y25" s="134"/>
      <c r="Z25" s="134"/>
      <c r="AA25" s="134" t="s">
        <v>84</v>
      </c>
      <c r="AB25" s="134">
        <v>15</v>
      </c>
      <c r="AC25" s="134">
        <v>10</v>
      </c>
      <c r="AD25" s="134">
        <v>8</v>
      </c>
      <c r="AE25" s="134">
        <v>4</v>
      </c>
      <c r="AF25" s="134">
        <v>3</v>
      </c>
      <c r="AG25" s="134">
        <v>2</v>
      </c>
      <c r="AH25" s="134">
        <v>1</v>
      </c>
      <c r="AI25" s="134">
        <v>0</v>
      </c>
      <c r="AJ25" s="134">
        <v>0</v>
      </c>
      <c r="AK25" s="134">
        <v>0</v>
      </c>
    </row>
    <row r="26" spans="1:37" x14ac:dyDescent="0.3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Y26" s="134"/>
      <c r="Z26" s="134"/>
      <c r="AA26" s="134" t="s">
        <v>85</v>
      </c>
      <c r="AB26" s="134">
        <v>10</v>
      </c>
      <c r="AC26" s="134">
        <v>6</v>
      </c>
      <c r="AD26" s="134">
        <v>4</v>
      </c>
      <c r="AE26" s="134">
        <v>2</v>
      </c>
      <c r="AF26" s="134">
        <v>1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</row>
    <row r="27" spans="1:37" x14ac:dyDescent="0.3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Y27" s="134"/>
      <c r="Z27" s="134"/>
      <c r="AA27" s="134" t="s">
        <v>86</v>
      </c>
      <c r="AB27" s="134">
        <v>3</v>
      </c>
      <c r="AC27" s="134">
        <v>2</v>
      </c>
      <c r="AD27" s="134">
        <v>1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</row>
    <row r="28" spans="1:37" x14ac:dyDescent="0.3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37" x14ac:dyDescent="0.3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37" x14ac:dyDescent="0.3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37" x14ac:dyDescent="0.3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37" x14ac:dyDescent="0.3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69"/>
      <c r="M32" s="169"/>
    </row>
    <row r="33" spans="1:18" x14ac:dyDescent="0.3">
      <c r="A33" s="170" t="s">
        <v>69</v>
      </c>
      <c r="B33" s="171"/>
      <c r="C33" s="172"/>
      <c r="D33" s="173" t="s">
        <v>87</v>
      </c>
      <c r="E33" s="174" t="s">
        <v>88</v>
      </c>
      <c r="F33" s="175"/>
      <c r="G33" s="173" t="s">
        <v>87</v>
      </c>
      <c r="H33" s="174" t="s">
        <v>89</v>
      </c>
      <c r="I33" s="176"/>
      <c r="J33" s="174" t="s">
        <v>90</v>
      </c>
      <c r="K33" s="177" t="s">
        <v>91</v>
      </c>
      <c r="L33" s="34"/>
      <c r="M33" s="178"/>
      <c r="N33" s="179"/>
      <c r="P33" s="180"/>
      <c r="Q33" s="180"/>
      <c r="R33" s="181"/>
    </row>
    <row r="34" spans="1:18" x14ac:dyDescent="0.3">
      <c r="A34" s="182" t="s">
        <v>92</v>
      </c>
      <c r="B34" s="183"/>
      <c r="C34" s="184"/>
      <c r="D34" s="185"/>
      <c r="E34" s="312"/>
      <c r="F34" s="312"/>
      <c r="G34" s="186" t="s">
        <v>93</v>
      </c>
      <c r="H34" s="183"/>
      <c r="I34" s="187"/>
      <c r="J34" s="188"/>
      <c r="K34" s="189" t="s">
        <v>94</v>
      </c>
      <c r="L34" s="190"/>
      <c r="M34" s="191"/>
      <c r="P34" s="192"/>
      <c r="Q34" s="192"/>
      <c r="R34" s="193"/>
    </row>
    <row r="35" spans="1:18" x14ac:dyDescent="0.3">
      <c r="A35" s="194" t="s">
        <v>95</v>
      </c>
      <c r="B35" s="195"/>
      <c r="C35" s="196"/>
      <c r="D35" s="197"/>
      <c r="E35" s="308"/>
      <c r="F35" s="308"/>
      <c r="G35" s="198" t="s">
        <v>96</v>
      </c>
      <c r="H35" s="199"/>
      <c r="I35" s="200"/>
      <c r="J35" s="201"/>
      <c r="K35" s="202"/>
      <c r="L35" s="169"/>
      <c r="M35" s="203"/>
      <c r="P35" s="193"/>
      <c r="Q35" s="204"/>
      <c r="R35" s="193"/>
    </row>
    <row r="36" spans="1:18" x14ac:dyDescent="0.3">
      <c r="A36" s="205"/>
      <c r="B36" s="206"/>
      <c r="C36" s="207"/>
      <c r="D36" s="197"/>
      <c r="E36" s="208"/>
      <c r="F36" s="154"/>
      <c r="G36" s="198" t="s">
        <v>97</v>
      </c>
      <c r="H36" s="199"/>
      <c r="I36" s="200"/>
      <c r="J36" s="201"/>
      <c r="K36" s="189" t="s">
        <v>98</v>
      </c>
      <c r="L36" s="190"/>
      <c r="M36" s="209"/>
      <c r="P36" s="192"/>
      <c r="Q36" s="192"/>
      <c r="R36" s="193"/>
    </row>
    <row r="37" spans="1:18" x14ac:dyDescent="0.3">
      <c r="A37" s="210"/>
      <c r="B37" s="211"/>
      <c r="C37" s="212"/>
      <c r="D37" s="197"/>
      <c r="E37" s="208"/>
      <c r="F37" s="154"/>
      <c r="G37" s="198" t="s">
        <v>99</v>
      </c>
      <c r="H37" s="199"/>
      <c r="I37" s="200"/>
      <c r="J37" s="201"/>
      <c r="K37" s="213"/>
      <c r="L37" s="154"/>
      <c r="M37" s="191"/>
      <c r="P37" s="193"/>
      <c r="Q37" s="204"/>
      <c r="R37" s="193"/>
    </row>
    <row r="38" spans="1:18" x14ac:dyDescent="0.3">
      <c r="A38" s="214"/>
      <c r="B38" s="215"/>
      <c r="C38" s="216"/>
      <c r="D38" s="197"/>
      <c r="E38" s="208"/>
      <c r="F38" s="154"/>
      <c r="G38" s="198" t="s">
        <v>100</v>
      </c>
      <c r="H38" s="199"/>
      <c r="I38" s="200"/>
      <c r="J38" s="201"/>
      <c r="K38" s="194"/>
      <c r="L38" s="169"/>
      <c r="M38" s="203"/>
      <c r="P38" s="193"/>
      <c r="Q38" s="204"/>
      <c r="R38" s="193"/>
    </row>
    <row r="39" spans="1:18" x14ac:dyDescent="0.3">
      <c r="A39" s="217"/>
      <c r="B39" s="18"/>
      <c r="C39" s="212"/>
      <c r="D39" s="197"/>
      <c r="E39" s="208"/>
      <c r="F39" s="154"/>
      <c r="G39" s="198" t="s">
        <v>101</v>
      </c>
      <c r="H39" s="199"/>
      <c r="I39" s="200"/>
      <c r="J39" s="201"/>
      <c r="K39" s="189" t="s">
        <v>30</v>
      </c>
      <c r="L39" s="190"/>
      <c r="M39" s="209"/>
      <c r="P39" s="192"/>
      <c r="Q39" s="192"/>
      <c r="R39" s="193"/>
    </row>
    <row r="40" spans="1:18" x14ac:dyDescent="0.3">
      <c r="A40" s="217"/>
      <c r="B40" s="18"/>
      <c r="C40" s="218"/>
      <c r="D40" s="197"/>
      <c r="E40" s="208"/>
      <c r="F40" s="154"/>
      <c r="G40" s="198" t="s">
        <v>102</v>
      </c>
      <c r="H40" s="199"/>
      <c r="I40" s="200"/>
      <c r="J40" s="201"/>
      <c r="K40" s="213"/>
      <c r="L40" s="154"/>
      <c r="M40" s="191"/>
      <c r="P40" s="193"/>
      <c r="Q40" s="204"/>
      <c r="R40" s="193"/>
    </row>
    <row r="41" spans="1:18" x14ac:dyDescent="0.3">
      <c r="A41" s="219"/>
      <c r="B41" s="220"/>
      <c r="C41" s="221"/>
      <c r="D41" s="222"/>
      <c r="E41" s="223"/>
      <c r="F41" s="169"/>
      <c r="G41" s="224" t="s">
        <v>103</v>
      </c>
      <c r="H41" s="195"/>
      <c r="I41" s="225"/>
      <c r="J41" s="226"/>
      <c r="K41" s="194" t="str">
        <f>L4</f>
        <v>Guti János</v>
      </c>
      <c r="L41" s="169"/>
      <c r="M41" s="203"/>
      <c r="P41" s="193"/>
      <c r="Q41" s="204"/>
      <c r="R41" s="227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8"/>
  <sheetViews>
    <sheetView workbookViewId="0"/>
  </sheetViews>
  <sheetFormatPr defaultRowHeight="14.4" x14ac:dyDescent="0.3"/>
  <cols>
    <col min="1" max="4" width="19.109375" customWidth="1"/>
    <col min="5" max="5" width="19.109375" style="38" customWidth="1"/>
    <col min="257" max="261" width="19.109375" customWidth="1"/>
    <col min="513" max="517" width="19.109375" customWidth="1"/>
    <col min="769" max="773" width="19.109375" customWidth="1"/>
    <col min="1025" max="1029" width="19.109375" customWidth="1"/>
    <col min="1281" max="1285" width="19.109375" customWidth="1"/>
    <col min="1537" max="1541" width="19.109375" customWidth="1"/>
    <col min="1793" max="1797" width="19.109375" customWidth="1"/>
    <col min="2049" max="2053" width="19.109375" customWidth="1"/>
    <col min="2305" max="2309" width="19.109375" customWidth="1"/>
    <col min="2561" max="2565" width="19.109375" customWidth="1"/>
    <col min="2817" max="2821" width="19.109375" customWidth="1"/>
    <col min="3073" max="3077" width="19.109375" customWidth="1"/>
    <col min="3329" max="3333" width="19.109375" customWidth="1"/>
    <col min="3585" max="3589" width="19.109375" customWidth="1"/>
    <col min="3841" max="3845" width="19.109375" customWidth="1"/>
    <col min="4097" max="4101" width="19.109375" customWidth="1"/>
    <col min="4353" max="4357" width="19.109375" customWidth="1"/>
    <col min="4609" max="4613" width="19.109375" customWidth="1"/>
    <col min="4865" max="4869" width="19.109375" customWidth="1"/>
    <col min="5121" max="5125" width="19.109375" customWidth="1"/>
    <col min="5377" max="5381" width="19.109375" customWidth="1"/>
    <col min="5633" max="5637" width="19.109375" customWidth="1"/>
    <col min="5889" max="5893" width="19.109375" customWidth="1"/>
    <col min="6145" max="6149" width="19.109375" customWidth="1"/>
    <col min="6401" max="6405" width="19.109375" customWidth="1"/>
    <col min="6657" max="6661" width="19.109375" customWidth="1"/>
    <col min="6913" max="6917" width="19.109375" customWidth="1"/>
    <col min="7169" max="7173" width="19.109375" customWidth="1"/>
    <col min="7425" max="7429" width="19.109375" customWidth="1"/>
    <col min="7681" max="7685" width="19.109375" customWidth="1"/>
    <col min="7937" max="7941" width="19.109375" customWidth="1"/>
    <col min="8193" max="8197" width="19.109375" customWidth="1"/>
    <col min="8449" max="8453" width="19.109375" customWidth="1"/>
    <col min="8705" max="8709" width="19.109375" customWidth="1"/>
    <col min="8961" max="8965" width="19.109375" customWidth="1"/>
    <col min="9217" max="9221" width="19.109375" customWidth="1"/>
    <col min="9473" max="9477" width="19.109375" customWidth="1"/>
    <col min="9729" max="9733" width="19.109375" customWidth="1"/>
    <col min="9985" max="9989" width="19.109375" customWidth="1"/>
    <col min="10241" max="10245" width="19.109375" customWidth="1"/>
    <col min="10497" max="10501" width="19.109375" customWidth="1"/>
    <col min="10753" max="10757" width="19.109375" customWidth="1"/>
    <col min="11009" max="11013" width="19.109375" customWidth="1"/>
    <col min="11265" max="11269" width="19.109375" customWidth="1"/>
    <col min="11521" max="11525" width="19.109375" customWidth="1"/>
    <col min="11777" max="11781" width="19.109375" customWidth="1"/>
    <col min="12033" max="12037" width="19.109375" customWidth="1"/>
    <col min="12289" max="12293" width="19.109375" customWidth="1"/>
    <col min="12545" max="12549" width="19.109375" customWidth="1"/>
    <col min="12801" max="12805" width="19.109375" customWidth="1"/>
    <col min="13057" max="13061" width="19.109375" customWidth="1"/>
    <col min="13313" max="13317" width="19.109375" customWidth="1"/>
    <col min="13569" max="13573" width="19.109375" customWidth="1"/>
    <col min="13825" max="13829" width="19.109375" customWidth="1"/>
    <col min="14081" max="14085" width="19.109375" customWidth="1"/>
    <col min="14337" max="14341" width="19.109375" customWidth="1"/>
    <col min="14593" max="14597" width="19.109375" customWidth="1"/>
    <col min="14849" max="14853" width="19.109375" customWidth="1"/>
    <col min="15105" max="15109" width="19.109375" customWidth="1"/>
    <col min="15361" max="15365" width="19.109375" customWidth="1"/>
    <col min="15617" max="15621" width="19.109375" customWidth="1"/>
    <col min="15873" max="15877" width="19.109375" customWidth="1"/>
    <col min="16129" max="16133" width="19.109375" customWidth="1"/>
  </cols>
  <sheetData>
    <row r="1" spans="1:7" s="6" customFormat="1" ht="40.799999999999997" thickBot="1" x14ac:dyDescent="0.35">
      <c r="A1" s="1" t="s">
        <v>0</v>
      </c>
      <c r="B1" s="2"/>
      <c r="C1" s="2"/>
      <c r="D1" s="3"/>
      <c r="E1" s="4"/>
      <c r="F1" s="5"/>
      <c r="G1" s="5"/>
    </row>
    <row r="2" spans="1:7" s="11" customFormat="1" ht="25.2" thickBot="1" x14ac:dyDescent="0.35">
      <c r="A2" s="7" t="s">
        <v>1</v>
      </c>
      <c r="B2" s="8"/>
      <c r="C2" s="8"/>
      <c r="D2" s="8"/>
      <c r="E2" s="9"/>
      <c r="F2" s="5"/>
      <c r="G2" s="10"/>
    </row>
    <row r="3" spans="1:7" s="6" customFormat="1" ht="15" thickBot="1" x14ac:dyDescent="0.35">
      <c r="A3" s="12"/>
      <c r="B3" s="13"/>
      <c r="C3" s="13"/>
      <c r="D3" s="13"/>
      <c r="E3" s="14"/>
      <c r="F3" s="5"/>
      <c r="G3" s="5"/>
    </row>
    <row r="4" spans="1:7" s="6" customFormat="1" ht="20.25" customHeight="1" thickBot="1" x14ac:dyDescent="0.35">
      <c r="A4" s="7" t="s">
        <v>2</v>
      </c>
      <c r="B4" s="8"/>
      <c r="C4" s="8"/>
      <c r="D4" s="8"/>
      <c r="E4" s="9"/>
      <c r="F4" s="5"/>
      <c r="G4" s="5"/>
    </row>
    <row r="5" spans="1:7" s="20" customFormat="1" ht="13.2" x14ac:dyDescent="0.3">
      <c r="A5" s="15" t="s">
        <v>3</v>
      </c>
      <c r="B5" s="16"/>
      <c r="C5" s="16"/>
      <c r="D5" s="16"/>
      <c r="E5" s="17"/>
      <c r="F5" s="18"/>
      <c r="G5" s="19"/>
    </row>
    <row r="6" spans="1:7" s="6" customFormat="1" ht="24.6" x14ac:dyDescent="0.3">
      <c r="A6" s="21" t="s">
        <v>4</v>
      </c>
      <c r="B6" s="22"/>
      <c r="C6" s="23"/>
      <c r="D6" s="24"/>
      <c r="E6" s="25"/>
      <c r="F6" s="5"/>
      <c r="G6" s="5"/>
    </row>
    <row r="7" spans="1:7" s="20" customFormat="1" ht="10.199999999999999" x14ac:dyDescent="0.3">
      <c r="A7" s="26" t="s">
        <v>5</v>
      </c>
      <c r="B7" s="26" t="s">
        <v>6</v>
      </c>
      <c r="C7" s="26" t="s">
        <v>7</v>
      </c>
      <c r="D7" s="26" t="s">
        <v>8</v>
      </c>
      <c r="E7" s="26" t="s">
        <v>9</v>
      </c>
      <c r="F7" s="18"/>
      <c r="G7" s="19"/>
    </row>
    <row r="8" spans="1:7" s="6" customFormat="1" x14ac:dyDescent="0.3">
      <c r="A8" t="s">
        <v>180</v>
      </c>
      <c r="B8" t="s">
        <v>10</v>
      </c>
      <c r="C8" t="s">
        <v>11</v>
      </c>
      <c r="D8" t="s">
        <v>12</v>
      </c>
      <c r="E8" t="s">
        <v>13</v>
      </c>
      <c r="F8" s="5"/>
      <c r="G8" s="5"/>
    </row>
    <row r="9" spans="1:7" s="6" customFormat="1" x14ac:dyDescent="0.3">
      <c r="A9" s="26" t="s">
        <v>183</v>
      </c>
      <c r="B9" s="26" t="s">
        <v>184</v>
      </c>
      <c r="C9" s="26" t="s">
        <v>185</v>
      </c>
      <c r="D9" s="26" t="s">
        <v>186</v>
      </c>
      <c r="E9" s="26" t="s">
        <v>187</v>
      </c>
      <c r="F9" s="5"/>
      <c r="G9" s="5"/>
    </row>
    <row r="10" spans="1:7" s="6" customFormat="1" x14ac:dyDescent="0.3">
      <c r="A10" t="s">
        <v>14</v>
      </c>
      <c r="B10" t="s">
        <v>181</v>
      </c>
      <c r="C10" t="s">
        <v>182</v>
      </c>
      <c r="D10"/>
      <c r="F10" s="5"/>
      <c r="G10" s="5"/>
    </row>
    <row r="11" spans="1:7" x14ac:dyDescent="0.3">
      <c r="A11" s="35"/>
      <c r="B11" s="35"/>
      <c r="C11" s="35"/>
      <c r="D11" s="35"/>
      <c r="E11" s="35"/>
      <c r="F11" s="34"/>
      <c r="G11" s="34"/>
    </row>
    <row r="12" spans="1:7" s="6" customFormat="1" x14ac:dyDescent="0.3">
      <c r="A12" s="35"/>
      <c r="B12" s="35"/>
      <c r="C12" s="35"/>
      <c r="D12" s="35"/>
      <c r="E12" s="35"/>
      <c r="F12" s="5"/>
      <c r="G12" s="5"/>
    </row>
    <row r="13" spans="1:7" x14ac:dyDescent="0.3">
      <c r="A13" s="15" t="s">
        <v>15</v>
      </c>
      <c r="B13" s="16"/>
      <c r="C13" s="26" t="s">
        <v>16</v>
      </c>
      <c r="D13" s="26"/>
      <c r="E13" s="27" t="s">
        <v>17</v>
      </c>
      <c r="F13" s="34"/>
      <c r="G13" s="34"/>
    </row>
    <row r="14" spans="1:7" x14ac:dyDescent="0.3">
      <c r="A14" s="28">
        <v>45776</v>
      </c>
      <c r="B14" s="29"/>
      <c r="C14" s="30" t="s">
        <v>18</v>
      </c>
      <c r="D14" s="26" t="s">
        <v>19</v>
      </c>
      <c r="E14" s="31" t="s">
        <v>20</v>
      </c>
      <c r="F14" s="34"/>
      <c r="G14" s="34"/>
    </row>
    <row r="15" spans="1:7" x14ac:dyDescent="0.3">
      <c r="A15" s="32"/>
      <c r="B15" s="16"/>
      <c r="C15" s="33" t="s">
        <v>21</v>
      </c>
      <c r="D15" s="33" t="s">
        <v>22</v>
      </c>
      <c r="E15" s="33" t="s">
        <v>23</v>
      </c>
      <c r="F15" s="34"/>
      <c r="G15" s="34"/>
    </row>
    <row r="16" spans="1:7" x14ac:dyDescent="0.3">
      <c r="A16" s="35"/>
      <c r="B16" s="5"/>
      <c r="C16" s="36"/>
      <c r="D16" s="36" t="s">
        <v>24</v>
      </c>
      <c r="E16" s="31" t="s">
        <v>25</v>
      </c>
      <c r="F16" s="34"/>
      <c r="G16" s="34"/>
    </row>
    <row r="17" spans="1:7" x14ac:dyDescent="0.3">
      <c r="A17" s="34"/>
      <c r="B17" s="34"/>
      <c r="C17" s="34"/>
      <c r="D17" s="34"/>
      <c r="E17" s="37"/>
      <c r="F17" s="34"/>
      <c r="G17" s="34"/>
    </row>
    <row r="18" spans="1:7" x14ac:dyDescent="0.3">
      <c r="A18" s="34"/>
      <c r="B18" s="34"/>
      <c r="C18" s="34"/>
      <c r="D18" s="34"/>
      <c r="E18" s="37"/>
      <c r="F18" s="34"/>
      <c r="G18" s="3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Q134"/>
  <sheetViews>
    <sheetView topLeftCell="A6" workbookViewId="0">
      <selection activeCell="N30" sqref="N30"/>
    </sheetView>
  </sheetViews>
  <sheetFormatPr defaultRowHeight="14.4" x14ac:dyDescent="0.3"/>
  <cols>
    <col min="1" max="1" width="3.88671875" customWidth="1"/>
    <col min="2" max="2" width="21.44140625" customWidth="1"/>
    <col min="3" max="3" width="16.5546875" customWidth="1"/>
    <col min="4" max="4" width="11.88671875" style="114" customWidth="1"/>
    <col min="5" max="5" width="10.6640625" style="115" customWidth="1"/>
    <col min="6" max="6" width="6.109375" style="116" hidden="1" customWidth="1"/>
    <col min="7" max="7" width="35" style="116" customWidth="1"/>
    <col min="8" max="8" width="7.6640625" style="114" customWidth="1"/>
    <col min="9" max="13" width="7.4414062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21.44140625" customWidth="1"/>
    <col min="259" max="259" width="15.44140625" customWidth="1"/>
    <col min="260" max="260" width="11.88671875" customWidth="1"/>
    <col min="261" max="261" width="10.6640625" customWidth="1"/>
    <col min="262" max="262" width="0" hidden="1" customWidth="1"/>
    <col min="263" max="263" width="3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21.44140625" customWidth="1"/>
    <col min="515" max="515" width="15.44140625" customWidth="1"/>
    <col min="516" max="516" width="11.88671875" customWidth="1"/>
    <col min="517" max="517" width="10.6640625" customWidth="1"/>
    <col min="518" max="518" width="0" hidden="1" customWidth="1"/>
    <col min="519" max="519" width="3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21.44140625" customWidth="1"/>
    <col min="771" max="771" width="15.44140625" customWidth="1"/>
    <col min="772" max="772" width="11.88671875" customWidth="1"/>
    <col min="773" max="773" width="10.6640625" customWidth="1"/>
    <col min="774" max="774" width="0" hidden="1" customWidth="1"/>
    <col min="775" max="775" width="3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21.44140625" customWidth="1"/>
    <col min="1027" max="1027" width="15.44140625" customWidth="1"/>
    <col min="1028" max="1028" width="11.88671875" customWidth="1"/>
    <col min="1029" max="1029" width="10.6640625" customWidth="1"/>
    <col min="1030" max="1030" width="0" hidden="1" customWidth="1"/>
    <col min="1031" max="1031" width="3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21.44140625" customWidth="1"/>
    <col min="1283" max="1283" width="15.44140625" customWidth="1"/>
    <col min="1284" max="1284" width="11.88671875" customWidth="1"/>
    <col min="1285" max="1285" width="10.6640625" customWidth="1"/>
    <col min="1286" max="1286" width="0" hidden="1" customWidth="1"/>
    <col min="1287" max="1287" width="3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21.44140625" customWidth="1"/>
    <col min="1539" max="1539" width="15.44140625" customWidth="1"/>
    <col min="1540" max="1540" width="11.88671875" customWidth="1"/>
    <col min="1541" max="1541" width="10.6640625" customWidth="1"/>
    <col min="1542" max="1542" width="0" hidden="1" customWidth="1"/>
    <col min="1543" max="1543" width="3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21.44140625" customWidth="1"/>
    <col min="1795" max="1795" width="15.44140625" customWidth="1"/>
    <col min="1796" max="1796" width="11.88671875" customWidth="1"/>
    <col min="1797" max="1797" width="10.6640625" customWidth="1"/>
    <col min="1798" max="1798" width="0" hidden="1" customWidth="1"/>
    <col min="1799" max="1799" width="3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21.44140625" customWidth="1"/>
    <col min="2051" max="2051" width="15.44140625" customWidth="1"/>
    <col min="2052" max="2052" width="11.88671875" customWidth="1"/>
    <col min="2053" max="2053" width="10.6640625" customWidth="1"/>
    <col min="2054" max="2054" width="0" hidden="1" customWidth="1"/>
    <col min="2055" max="2055" width="3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21.44140625" customWidth="1"/>
    <col min="2307" max="2307" width="15.44140625" customWidth="1"/>
    <col min="2308" max="2308" width="11.88671875" customWidth="1"/>
    <col min="2309" max="2309" width="10.6640625" customWidth="1"/>
    <col min="2310" max="2310" width="0" hidden="1" customWidth="1"/>
    <col min="2311" max="2311" width="3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21.44140625" customWidth="1"/>
    <col min="2563" max="2563" width="15.44140625" customWidth="1"/>
    <col min="2564" max="2564" width="11.88671875" customWidth="1"/>
    <col min="2565" max="2565" width="10.6640625" customWidth="1"/>
    <col min="2566" max="2566" width="0" hidden="1" customWidth="1"/>
    <col min="2567" max="2567" width="3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21.44140625" customWidth="1"/>
    <col min="2819" max="2819" width="15.44140625" customWidth="1"/>
    <col min="2820" max="2820" width="11.88671875" customWidth="1"/>
    <col min="2821" max="2821" width="10.6640625" customWidth="1"/>
    <col min="2822" max="2822" width="0" hidden="1" customWidth="1"/>
    <col min="2823" max="2823" width="3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21.44140625" customWidth="1"/>
    <col min="3075" max="3075" width="15.44140625" customWidth="1"/>
    <col min="3076" max="3076" width="11.88671875" customWidth="1"/>
    <col min="3077" max="3077" width="10.6640625" customWidth="1"/>
    <col min="3078" max="3078" width="0" hidden="1" customWidth="1"/>
    <col min="3079" max="3079" width="3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21.44140625" customWidth="1"/>
    <col min="3331" max="3331" width="15.44140625" customWidth="1"/>
    <col min="3332" max="3332" width="11.88671875" customWidth="1"/>
    <col min="3333" max="3333" width="10.6640625" customWidth="1"/>
    <col min="3334" max="3334" width="0" hidden="1" customWidth="1"/>
    <col min="3335" max="3335" width="3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21.44140625" customWidth="1"/>
    <col min="3587" max="3587" width="15.44140625" customWidth="1"/>
    <col min="3588" max="3588" width="11.88671875" customWidth="1"/>
    <col min="3589" max="3589" width="10.6640625" customWidth="1"/>
    <col min="3590" max="3590" width="0" hidden="1" customWidth="1"/>
    <col min="3591" max="3591" width="3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21.44140625" customWidth="1"/>
    <col min="3843" max="3843" width="15.44140625" customWidth="1"/>
    <col min="3844" max="3844" width="11.88671875" customWidth="1"/>
    <col min="3845" max="3845" width="10.6640625" customWidth="1"/>
    <col min="3846" max="3846" width="0" hidden="1" customWidth="1"/>
    <col min="3847" max="3847" width="3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21.44140625" customWidth="1"/>
    <col min="4099" max="4099" width="15.44140625" customWidth="1"/>
    <col min="4100" max="4100" width="11.88671875" customWidth="1"/>
    <col min="4101" max="4101" width="10.6640625" customWidth="1"/>
    <col min="4102" max="4102" width="0" hidden="1" customWidth="1"/>
    <col min="4103" max="4103" width="3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21.44140625" customWidth="1"/>
    <col min="4355" max="4355" width="15.44140625" customWidth="1"/>
    <col min="4356" max="4356" width="11.88671875" customWidth="1"/>
    <col min="4357" max="4357" width="10.6640625" customWidth="1"/>
    <col min="4358" max="4358" width="0" hidden="1" customWidth="1"/>
    <col min="4359" max="4359" width="3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21.44140625" customWidth="1"/>
    <col min="4611" max="4611" width="15.44140625" customWidth="1"/>
    <col min="4612" max="4612" width="11.88671875" customWidth="1"/>
    <col min="4613" max="4613" width="10.6640625" customWidth="1"/>
    <col min="4614" max="4614" width="0" hidden="1" customWidth="1"/>
    <col min="4615" max="4615" width="3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21.44140625" customWidth="1"/>
    <col min="4867" max="4867" width="15.44140625" customWidth="1"/>
    <col min="4868" max="4868" width="11.88671875" customWidth="1"/>
    <col min="4869" max="4869" width="10.6640625" customWidth="1"/>
    <col min="4870" max="4870" width="0" hidden="1" customWidth="1"/>
    <col min="4871" max="4871" width="3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21.44140625" customWidth="1"/>
    <col min="5123" max="5123" width="15.44140625" customWidth="1"/>
    <col min="5124" max="5124" width="11.88671875" customWidth="1"/>
    <col min="5125" max="5125" width="10.6640625" customWidth="1"/>
    <col min="5126" max="5126" width="0" hidden="1" customWidth="1"/>
    <col min="5127" max="5127" width="3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21.44140625" customWidth="1"/>
    <col min="5379" max="5379" width="15.44140625" customWidth="1"/>
    <col min="5380" max="5380" width="11.88671875" customWidth="1"/>
    <col min="5381" max="5381" width="10.6640625" customWidth="1"/>
    <col min="5382" max="5382" width="0" hidden="1" customWidth="1"/>
    <col min="5383" max="5383" width="3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21.44140625" customWidth="1"/>
    <col min="5635" max="5635" width="15.44140625" customWidth="1"/>
    <col min="5636" max="5636" width="11.88671875" customWidth="1"/>
    <col min="5637" max="5637" width="10.6640625" customWidth="1"/>
    <col min="5638" max="5638" width="0" hidden="1" customWidth="1"/>
    <col min="5639" max="5639" width="3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21.44140625" customWidth="1"/>
    <col min="5891" max="5891" width="15.44140625" customWidth="1"/>
    <col min="5892" max="5892" width="11.88671875" customWidth="1"/>
    <col min="5893" max="5893" width="10.6640625" customWidth="1"/>
    <col min="5894" max="5894" width="0" hidden="1" customWidth="1"/>
    <col min="5895" max="5895" width="3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21.44140625" customWidth="1"/>
    <col min="6147" max="6147" width="15.44140625" customWidth="1"/>
    <col min="6148" max="6148" width="11.88671875" customWidth="1"/>
    <col min="6149" max="6149" width="10.6640625" customWidth="1"/>
    <col min="6150" max="6150" width="0" hidden="1" customWidth="1"/>
    <col min="6151" max="6151" width="3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21.44140625" customWidth="1"/>
    <col min="6403" max="6403" width="15.44140625" customWidth="1"/>
    <col min="6404" max="6404" width="11.88671875" customWidth="1"/>
    <col min="6405" max="6405" width="10.6640625" customWidth="1"/>
    <col min="6406" max="6406" width="0" hidden="1" customWidth="1"/>
    <col min="6407" max="6407" width="3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21.44140625" customWidth="1"/>
    <col min="6659" max="6659" width="15.44140625" customWidth="1"/>
    <col min="6660" max="6660" width="11.88671875" customWidth="1"/>
    <col min="6661" max="6661" width="10.6640625" customWidth="1"/>
    <col min="6662" max="6662" width="0" hidden="1" customWidth="1"/>
    <col min="6663" max="6663" width="3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21.44140625" customWidth="1"/>
    <col min="6915" max="6915" width="15.44140625" customWidth="1"/>
    <col min="6916" max="6916" width="11.88671875" customWidth="1"/>
    <col min="6917" max="6917" width="10.6640625" customWidth="1"/>
    <col min="6918" max="6918" width="0" hidden="1" customWidth="1"/>
    <col min="6919" max="6919" width="3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21.44140625" customWidth="1"/>
    <col min="7171" max="7171" width="15.44140625" customWidth="1"/>
    <col min="7172" max="7172" width="11.88671875" customWidth="1"/>
    <col min="7173" max="7173" width="10.6640625" customWidth="1"/>
    <col min="7174" max="7174" width="0" hidden="1" customWidth="1"/>
    <col min="7175" max="7175" width="3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21.44140625" customWidth="1"/>
    <col min="7427" max="7427" width="15.44140625" customWidth="1"/>
    <col min="7428" max="7428" width="11.88671875" customWidth="1"/>
    <col min="7429" max="7429" width="10.6640625" customWidth="1"/>
    <col min="7430" max="7430" width="0" hidden="1" customWidth="1"/>
    <col min="7431" max="7431" width="3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21.44140625" customWidth="1"/>
    <col min="7683" max="7683" width="15.44140625" customWidth="1"/>
    <col min="7684" max="7684" width="11.88671875" customWidth="1"/>
    <col min="7685" max="7685" width="10.6640625" customWidth="1"/>
    <col min="7686" max="7686" width="0" hidden="1" customWidth="1"/>
    <col min="7687" max="7687" width="3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21.44140625" customWidth="1"/>
    <col min="7939" max="7939" width="15.44140625" customWidth="1"/>
    <col min="7940" max="7940" width="11.88671875" customWidth="1"/>
    <col min="7941" max="7941" width="10.6640625" customWidth="1"/>
    <col min="7942" max="7942" width="0" hidden="1" customWidth="1"/>
    <col min="7943" max="7943" width="3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21.44140625" customWidth="1"/>
    <col min="8195" max="8195" width="15.44140625" customWidth="1"/>
    <col min="8196" max="8196" width="11.88671875" customWidth="1"/>
    <col min="8197" max="8197" width="10.6640625" customWidth="1"/>
    <col min="8198" max="8198" width="0" hidden="1" customWidth="1"/>
    <col min="8199" max="8199" width="3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21.44140625" customWidth="1"/>
    <col min="8451" max="8451" width="15.44140625" customWidth="1"/>
    <col min="8452" max="8452" width="11.88671875" customWidth="1"/>
    <col min="8453" max="8453" width="10.6640625" customWidth="1"/>
    <col min="8454" max="8454" width="0" hidden="1" customWidth="1"/>
    <col min="8455" max="8455" width="3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21.44140625" customWidth="1"/>
    <col min="8707" max="8707" width="15.44140625" customWidth="1"/>
    <col min="8708" max="8708" width="11.88671875" customWidth="1"/>
    <col min="8709" max="8709" width="10.6640625" customWidth="1"/>
    <col min="8710" max="8710" width="0" hidden="1" customWidth="1"/>
    <col min="8711" max="8711" width="3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21.44140625" customWidth="1"/>
    <col min="8963" max="8963" width="15.44140625" customWidth="1"/>
    <col min="8964" max="8964" width="11.88671875" customWidth="1"/>
    <col min="8965" max="8965" width="10.6640625" customWidth="1"/>
    <col min="8966" max="8966" width="0" hidden="1" customWidth="1"/>
    <col min="8967" max="8967" width="3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21.44140625" customWidth="1"/>
    <col min="9219" max="9219" width="15.44140625" customWidth="1"/>
    <col min="9220" max="9220" width="11.88671875" customWidth="1"/>
    <col min="9221" max="9221" width="10.6640625" customWidth="1"/>
    <col min="9222" max="9222" width="0" hidden="1" customWidth="1"/>
    <col min="9223" max="9223" width="3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21.44140625" customWidth="1"/>
    <col min="9475" max="9475" width="15.44140625" customWidth="1"/>
    <col min="9476" max="9476" width="11.88671875" customWidth="1"/>
    <col min="9477" max="9477" width="10.6640625" customWidth="1"/>
    <col min="9478" max="9478" width="0" hidden="1" customWidth="1"/>
    <col min="9479" max="9479" width="3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21.44140625" customWidth="1"/>
    <col min="9731" max="9731" width="15.44140625" customWidth="1"/>
    <col min="9732" max="9732" width="11.88671875" customWidth="1"/>
    <col min="9733" max="9733" width="10.6640625" customWidth="1"/>
    <col min="9734" max="9734" width="0" hidden="1" customWidth="1"/>
    <col min="9735" max="9735" width="3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21.44140625" customWidth="1"/>
    <col min="9987" max="9987" width="15.44140625" customWidth="1"/>
    <col min="9988" max="9988" width="11.88671875" customWidth="1"/>
    <col min="9989" max="9989" width="10.6640625" customWidth="1"/>
    <col min="9990" max="9990" width="0" hidden="1" customWidth="1"/>
    <col min="9991" max="9991" width="3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21.44140625" customWidth="1"/>
    <col min="10243" max="10243" width="15.44140625" customWidth="1"/>
    <col min="10244" max="10244" width="11.88671875" customWidth="1"/>
    <col min="10245" max="10245" width="10.6640625" customWidth="1"/>
    <col min="10246" max="10246" width="0" hidden="1" customWidth="1"/>
    <col min="10247" max="10247" width="3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21.44140625" customWidth="1"/>
    <col min="10499" max="10499" width="15.44140625" customWidth="1"/>
    <col min="10500" max="10500" width="11.88671875" customWidth="1"/>
    <col min="10501" max="10501" width="10.6640625" customWidth="1"/>
    <col min="10502" max="10502" width="0" hidden="1" customWidth="1"/>
    <col min="10503" max="10503" width="3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21.44140625" customWidth="1"/>
    <col min="10755" max="10755" width="15.44140625" customWidth="1"/>
    <col min="10756" max="10756" width="11.88671875" customWidth="1"/>
    <col min="10757" max="10757" width="10.6640625" customWidth="1"/>
    <col min="10758" max="10758" width="0" hidden="1" customWidth="1"/>
    <col min="10759" max="10759" width="3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21.44140625" customWidth="1"/>
    <col min="11011" max="11011" width="15.44140625" customWidth="1"/>
    <col min="11012" max="11012" width="11.88671875" customWidth="1"/>
    <col min="11013" max="11013" width="10.6640625" customWidth="1"/>
    <col min="11014" max="11014" width="0" hidden="1" customWidth="1"/>
    <col min="11015" max="11015" width="3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21.44140625" customWidth="1"/>
    <col min="11267" max="11267" width="15.44140625" customWidth="1"/>
    <col min="11268" max="11268" width="11.88671875" customWidth="1"/>
    <col min="11269" max="11269" width="10.6640625" customWidth="1"/>
    <col min="11270" max="11270" width="0" hidden="1" customWidth="1"/>
    <col min="11271" max="11271" width="3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21.44140625" customWidth="1"/>
    <col min="11523" max="11523" width="15.44140625" customWidth="1"/>
    <col min="11524" max="11524" width="11.88671875" customWidth="1"/>
    <col min="11525" max="11525" width="10.6640625" customWidth="1"/>
    <col min="11526" max="11526" width="0" hidden="1" customWidth="1"/>
    <col min="11527" max="11527" width="3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21.44140625" customWidth="1"/>
    <col min="11779" max="11779" width="15.44140625" customWidth="1"/>
    <col min="11780" max="11780" width="11.88671875" customWidth="1"/>
    <col min="11781" max="11781" width="10.6640625" customWidth="1"/>
    <col min="11782" max="11782" width="0" hidden="1" customWidth="1"/>
    <col min="11783" max="11783" width="3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21.44140625" customWidth="1"/>
    <col min="12035" max="12035" width="15.44140625" customWidth="1"/>
    <col min="12036" max="12036" width="11.88671875" customWidth="1"/>
    <col min="12037" max="12037" width="10.6640625" customWidth="1"/>
    <col min="12038" max="12038" width="0" hidden="1" customWidth="1"/>
    <col min="12039" max="12039" width="3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21.44140625" customWidth="1"/>
    <col min="12291" max="12291" width="15.44140625" customWidth="1"/>
    <col min="12292" max="12292" width="11.88671875" customWidth="1"/>
    <col min="12293" max="12293" width="10.6640625" customWidth="1"/>
    <col min="12294" max="12294" width="0" hidden="1" customWidth="1"/>
    <col min="12295" max="12295" width="3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21.44140625" customWidth="1"/>
    <col min="12547" max="12547" width="15.44140625" customWidth="1"/>
    <col min="12548" max="12548" width="11.88671875" customWidth="1"/>
    <col min="12549" max="12549" width="10.6640625" customWidth="1"/>
    <col min="12550" max="12550" width="0" hidden="1" customWidth="1"/>
    <col min="12551" max="12551" width="3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21.44140625" customWidth="1"/>
    <col min="12803" max="12803" width="15.44140625" customWidth="1"/>
    <col min="12804" max="12804" width="11.88671875" customWidth="1"/>
    <col min="12805" max="12805" width="10.6640625" customWidth="1"/>
    <col min="12806" max="12806" width="0" hidden="1" customWidth="1"/>
    <col min="12807" max="12807" width="3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21.44140625" customWidth="1"/>
    <col min="13059" max="13059" width="15.44140625" customWidth="1"/>
    <col min="13060" max="13060" width="11.88671875" customWidth="1"/>
    <col min="13061" max="13061" width="10.6640625" customWidth="1"/>
    <col min="13062" max="13062" width="0" hidden="1" customWidth="1"/>
    <col min="13063" max="13063" width="3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21.44140625" customWidth="1"/>
    <col min="13315" max="13315" width="15.44140625" customWidth="1"/>
    <col min="13316" max="13316" width="11.88671875" customWidth="1"/>
    <col min="13317" max="13317" width="10.6640625" customWidth="1"/>
    <col min="13318" max="13318" width="0" hidden="1" customWidth="1"/>
    <col min="13319" max="13319" width="3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21.44140625" customWidth="1"/>
    <col min="13571" max="13571" width="15.44140625" customWidth="1"/>
    <col min="13572" max="13572" width="11.88671875" customWidth="1"/>
    <col min="13573" max="13573" width="10.6640625" customWidth="1"/>
    <col min="13574" max="13574" width="0" hidden="1" customWidth="1"/>
    <col min="13575" max="13575" width="3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21.44140625" customWidth="1"/>
    <col min="13827" max="13827" width="15.44140625" customWidth="1"/>
    <col min="13828" max="13828" width="11.88671875" customWidth="1"/>
    <col min="13829" max="13829" width="10.6640625" customWidth="1"/>
    <col min="13830" max="13830" width="0" hidden="1" customWidth="1"/>
    <col min="13831" max="13831" width="3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21.44140625" customWidth="1"/>
    <col min="14083" max="14083" width="15.44140625" customWidth="1"/>
    <col min="14084" max="14084" width="11.88671875" customWidth="1"/>
    <col min="14085" max="14085" width="10.6640625" customWidth="1"/>
    <col min="14086" max="14086" width="0" hidden="1" customWidth="1"/>
    <col min="14087" max="14087" width="3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21.44140625" customWidth="1"/>
    <col min="14339" max="14339" width="15.44140625" customWidth="1"/>
    <col min="14340" max="14340" width="11.88671875" customWidth="1"/>
    <col min="14341" max="14341" width="10.6640625" customWidth="1"/>
    <col min="14342" max="14342" width="0" hidden="1" customWidth="1"/>
    <col min="14343" max="14343" width="3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21.44140625" customWidth="1"/>
    <col min="14595" max="14595" width="15.44140625" customWidth="1"/>
    <col min="14596" max="14596" width="11.88671875" customWidth="1"/>
    <col min="14597" max="14597" width="10.6640625" customWidth="1"/>
    <col min="14598" max="14598" width="0" hidden="1" customWidth="1"/>
    <col min="14599" max="14599" width="3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21.44140625" customWidth="1"/>
    <col min="14851" max="14851" width="15.44140625" customWidth="1"/>
    <col min="14852" max="14852" width="11.88671875" customWidth="1"/>
    <col min="14853" max="14853" width="10.6640625" customWidth="1"/>
    <col min="14854" max="14854" width="0" hidden="1" customWidth="1"/>
    <col min="14855" max="14855" width="3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21.44140625" customWidth="1"/>
    <col min="15107" max="15107" width="15.44140625" customWidth="1"/>
    <col min="15108" max="15108" width="11.88671875" customWidth="1"/>
    <col min="15109" max="15109" width="10.6640625" customWidth="1"/>
    <col min="15110" max="15110" width="0" hidden="1" customWidth="1"/>
    <col min="15111" max="15111" width="3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21.44140625" customWidth="1"/>
    <col min="15363" max="15363" width="15.44140625" customWidth="1"/>
    <col min="15364" max="15364" width="11.88671875" customWidth="1"/>
    <col min="15365" max="15365" width="10.6640625" customWidth="1"/>
    <col min="15366" max="15366" width="0" hidden="1" customWidth="1"/>
    <col min="15367" max="15367" width="3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21.44140625" customWidth="1"/>
    <col min="15619" max="15619" width="15.44140625" customWidth="1"/>
    <col min="15620" max="15620" width="11.88671875" customWidth="1"/>
    <col min="15621" max="15621" width="10.6640625" customWidth="1"/>
    <col min="15622" max="15622" width="0" hidden="1" customWidth="1"/>
    <col min="15623" max="15623" width="3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21.44140625" customWidth="1"/>
    <col min="15875" max="15875" width="15.44140625" customWidth="1"/>
    <col min="15876" max="15876" width="11.88671875" customWidth="1"/>
    <col min="15877" max="15877" width="10.6640625" customWidth="1"/>
    <col min="15878" max="15878" width="0" hidden="1" customWidth="1"/>
    <col min="15879" max="15879" width="3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21.44140625" customWidth="1"/>
    <col min="16131" max="16131" width="15.44140625" customWidth="1"/>
    <col min="16132" max="16132" width="11.88671875" customWidth="1"/>
    <col min="16133" max="16133" width="10.6640625" customWidth="1"/>
    <col min="16134" max="16134" width="0" hidden="1" customWidth="1"/>
    <col min="16135" max="16135" width="3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">
        <v>174</v>
      </c>
      <c r="B1" s="40"/>
      <c r="C1" s="40"/>
      <c r="D1" s="41"/>
      <c r="E1" s="42"/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228" t="s">
        <v>326</v>
      </c>
      <c r="D2" s="43"/>
      <c r="E2" s="42"/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[1]Altalanos!$A$10</f>
        <v>45776</v>
      </c>
      <c r="B5" s="72"/>
      <c r="C5" s="73" t="str">
        <f>[1]Altalanos!$C$10</f>
        <v>Nyíregyháza</v>
      </c>
      <c r="D5" s="74" t="str">
        <f>[1]Altalanos!$D$10</f>
        <v xml:space="preserve">  </v>
      </c>
      <c r="E5" s="74"/>
      <c r="F5" s="74"/>
      <c r="G5" s="74"/>
      <c r="H5" s="75" t="str">
        <f>[1]Altalanos!$E$12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82" t="s">
        <v>104</v>
      </c>
      <c r="C6" s="82" t="s">
        <v>105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229" t="s">
        <v>106</v>
      </c>
      <c r="C7" s="229" t="s">
        <v>107</v>
      </c>
      <c r="D7" s="229" t="s">
        <v>52</v>
      </c>
      <c r="E7" s="230"/>
      <c r="F7" s="231"/>
      <c r="G7" s="232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233" t="s">
        <v>108</v>
      </c>
      <c r="C8" s="233" t="s">
        <v>109</v>
      </c>
      <c r="D8" s="233" t="s">
        <v>110</v>
      </c>
      <c r="E8" s="234"/>
      <c r="F8" s="235"/>
      <c r="G8" s="103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233" t="s">
        <v>111</v>
      </c>
      <c r="C9" s="233" t="s">
        <v>112</v>
      </c>
      <c r="D9" s="233" t="s">
        <v>110</v>
      </c>
      <c r="E9" s="234"/>
      <c r="F9" s="235"/>
      <c r="G9" s="103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233" t="s">
        <v>113</v>
      </c>
      <c r="C10" s="233" t="s">
        <v>114</v>
      </c>
      <c r="D10" s="233" t="s">
        <v>115</v>
      </c>
      <c r="E10" s="234"/>
      <c r="F10" s="235"/>
      <c r="G10" s="103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 s="93">
        <v>5</v>
      </c>
      <c r="B11" s="233" t="s">
        <v>116</v>
      </c>
      <c r="C11" s="233" t="s">
        <v>117</v>
      </c>
      <c r="D11" s="233" t="s">
        <v>52</v>
      </c>
      <c r="E11" s="234"/>
      <c r="F11" s="235"/>
      <c r="G11" s="103"/>
      <c r="H11" s="99"/>
      <c r="I11" s="99"/>
      <c r="J11" s="100"/>
      <c r="K11" s="101"/>
      <c r="L11" s="102"/>
      <c r="M11" s="101"/>
      <c r="N11" s="103"/>
      <c r="O11" s="99"/>
      <c r="P11" s="112"/>
      <c r="Q11" s="113"/>
    </row>
    <row r="12" spans="1:17" s="106" customFormat="1" ht="18.899999999999999" customHeight="1" x14ac:dyDescent="0.3">
      <c r="A12" s="93">
        <v>6</v>
      </c>
      <c r="B12" s="233" t="s">
        <v>118</v>
      </c>
      <c r="C12" s="233" t="s">
        <v>119</v>
      </c>
      <c r="D12" s="233" t="s">
        <v>115</v>
      </c>
      <c r="E12" s="234"/>
      <c r="F12" s="235"/>
      <c r="G12" s="103"/>
      <c r="H12" s="99"/>
      <c r="I12" s="99"/>
      <c r="J12" s="100"/>
      <c r="K12" s="101"/>
      <c r="L12" s="102"/>
      <c r="M12" s="101"/>
      <c r="N12" s="103"/>
      <c r="O12" s="99"/>
      <c r="P12" s="112"/>
      <c r="Q12" s="113"/>
    </row>
    <row r="13" spans="1:17" s="106" customFormat="1" ht="18.899999999999999" customHeight="1" x14ac:dyDescent="0.3">
      <c r="A13" s="93">
        <v>7</v>
      </c>
      <c r="B13" s="233" t="s">
        <v>120</v>
      </c>
      <c r="C13" s="233" t="s">
        <v>121</v>
      </c>
      <c r="D13" s="233" t="s">
        <v>52</v>
      </c>
      <c r="E13" s="234"/>
      <c r="F13" s="235"/>
      <c r="G13" s="103"/>
      <c r="H13" s="99"/>
      <c r="I13" s="99"/>
      <c r="J13" s="100"/>
      <c r="K13" s="101"/>
      <c r="L13" s="102"/>
      <c r="M13" s="101"/>
      <c r="N13" s="103"/>
      <c r="O13" s="99"/>
      <c r="P13" s="112"/>
      <c r="Q13" s="113"/>
    </row>
    <row r="14" spans="1:17" s="106" customFormat="1" ht="18.899999999999999" customHeight="1" x14ac:dyDescent="0.3">
      <c r="A14" s="93">
        <v>8</v>
      </c>
      <c r="B14" s="233" t="s">
        <v>122</v>
      </c>
      <c r="C14" s="233" t="s">
        <v>123</v>
      </c>
      <c r="D14" s="233" t="s">
        <v>58</v>
      </c>
      <c r="E14" s="234"/>
      <c r="F14" s="235"/>
      <c r="G14" s="103"/>
      <c r="H14" s="99"/>
      <c r="I14" s="99"/>
      <c r="J14" s="100"/>
      <c r="K14" s="101"/>
      <c r="L14" s="102"/>
      <c r="M14" s="101"/>
      <c r="N14" s="103"/>
      <c r="O14" s="99"/>
      <c r="P14" s="112"/>
      <c r="Q14" s="113"/>
    </row>
    <row r="15" spans="1:17" s="106" customFormat="1" ht="18.899999999999999" customHeight="1" x14ac:dyDescent="0.3">
      <c r="A15" s="93">
        <v>9</v>
      </c>
      <c r="B15" s="233" t="s">
        <v>124</v>
      </c>
      <c r="C15" s="233" t="s">
        <v>125</v>
      </c>
      <c r="D15" s="233" t="s">
        <v>126</v>
      </c>
      <c r="E15" s="234"/>
      <c r="F15" s="235"/>
      <c r="G15" s="103"/>
      <c r="H15" s="99"/>
      <c r="I15" s="99"/>
      <c r="J15" s="100"/>
      <c r="K15" s="101"/>
      <c r="L15" s="102"/>
      <c r="M15" s="236"/>
      <c r="N15" s="103"/>
      <c r="O15" s="99"/>
      <c r="P15" s="105"/>
      <c r="Q15" s="105"/>
    </row>
    <row r="16" spans="1:17" s="106" customFormat="1" ht="18.899999999999999" customHeight="1" x14ac:dyDescent="0.3">
      <c r="A16" s="93">
        <v>10</v>
      </c>
      <c r="B16" s="233" t="s">
        <v>127</v>
      </c>
      <c r="C16" s="233" t="s">
        <v>128</v>
      </c>
      <c r="D16" s="233" t="s">
        <v>55</v>
      </c>
      <c r="E16" s="234"/>
      <c r="F16" s="235"/>
      <c r="G16" s="103"/>
      <c r="H16" s="99"/>
      <c r="I16" s="99"/>
      <c r="J16" s="100"/>
      <c r="K16" s="101"/>
      <c r="L16" s="102"/>
      <c r="M16" s="236"/>
      <c r="N16" s="103"/>
      <c r="O16" s="99"/>
      <c r="P16" s="104"/>
      <c r="Q16" s="105"/>
    </row>
    <row r="17" spans="1:17" s="106" customFormat="1" ht="18.899999999999999" customHeight="1" thickBot="1" x14ac:dyDescent="0.35">
      <c r="A17" s="282">
        <v>11</v>
      </c>
      <c r="B17" s="283" t="s">
        <v>129</v>
      </c>
      <c r="C17" s="283" t="s">
        <v>130</v>
      </c>
      <c r="D17" s="283" t="s">
        <v>131</v>
      </c>
      <c r="E17" s="284"/>
      <c r="F17" s="285"/>
      <c r="G17" s="286"/>
      <c r="H17" s="287"/>
      <c r="I17" s="287"/>
      <c r="J17" s="288"/>
      <c r="K17" s="289"/>
      <c r="L17" s="290"/>
      <c r="M17" s="291"/>
      <c r="N17" s="286"/>
      <c r="O17" s="287"/>
      <c r="P17" s="292"/>
      <c r="Q17" s="293"/>
    </row>
    <row r="18" spans="1:17" s="106" customFormat="1" ht="18.899999999999999" customHeight="1" thickTop="1" x14ac:dyDescent="0.3">
      <c r="A18" s="93">
        <v>12</v>
      </c>
      <c r="B18" s="237" t="s">
        <v>132</v>
      </c>
      <c r="C18" s="238" t="str">
        <f>[1]Altalanos!$A$8</f>
        <v>II.kcs U9 fiú B</v>
      </c>
      <c r="D18" s="237" t="s">
        <v>110</v>
      </c>
      <c r="E18" s="239"/>
      <c r="F18" s="97"/>
      <c r="G18" s="98"/>
      <c r="H18" s="99"/>
      <c r="I18" s="99"/>
      <c r="J18" s="100"/>
      <c r="K18" s="101"/>
      <c r="L18" s="102"/>
      <c r="M18" s="236"/>
      <c r="N18" s="281"/>
      <c r="O18" s="99"/>
      <c r="P18" s="104"/>
      <c r="Q18" s="105"/>
    </row>
    <row r="19" spans="1:17" s="106" customFormat="1" ht="18.899999999999999" customHeight="1" x14ac:dyDescent="0.3">
      <c r="A19" s="93">
        <v>13</v>
      </c>
      <c r="B19" s="233" t="s">
        <v>20</v>
      </c>
      <c r="C19" s="240" t="str">
        <f>[1]Altalanos!$A$8</f>
        <v>II.kcs U9 fiú B</v>
      </c>
      <c r="D19" s="233" t="s">
        <v>133</v>
      </c>
      <c r="E19" s="234"/>
      <c r="F19" s="235"/>
      <c r="G19" s="235"/>
      <c r="H19" s="99"/>
      <c r="I19" s="99"/>
      <c r="J19" s="100"/>
      <c r="K19" s="101"/>
      <c r="L19" s="102"/>
      <c r="M19" s="236"/>
      <c r="N19" s="103"/>
      <c r="O19" s="99"/>
      <c r="P19" s="104"/>
      <c r="Q19" s="105"/>
    </row>
    <row r="20" spans="1:17" s="106" customFormat="1" ht="18.899999999999999" customHeight="1" x14ac:dyDescent="0.3">
      <c r="A20" s="93">
        <v>14</v>
      </c>
      <c r="B20" s="94" t="s">
        <v>263</v>
      </c>
      <c r="C20" s="240" t="str">
        <f>[2]Altalanos!$A$8</f>
        <v>V.kcs U14 fiú B</v>
      </c>
      <c r="D20" s="233" t="s">
        <v>55</v>
      </c>
      <c r="E20" s="234"/>
      <c r="F20" s="235"/>
      <c r="G20" s="235"/>
      <c r="H20" s="99"/>
      <c r="I20" s="99"/>
      <c r="J20" s="100"/>
      <c r="K20" s="101"/>
      <c r="L20" s="102"/>
      <c r="M20" s="236"/>
      <c r="N20" s="103"/>
      <c r="O20" s="99"/>
      <c r="P20" s="104"/>
      <c r="Q20" s="105"/>
    </row>
    <row r="21" spans="1:17" s="106" customFormat="1" ht="18.899999999999999" customHeight="1" x14ac:dyDescent="0.3">
      <c r="A21" s="93">
        <v>15</v>
      </c>
      <c r="B21" s="94" t="s">
        <v>261</v>
      </c>
      <c r="C21" s="240" t="str">
        <f>[2]Altalanos!$A$8</f>
        <v>V.kcs U14 fiú B</v>
      </c>
      <c r="D21" s="233" t="s">
        <v>52</v>
      </c>
      <c r="E21" s="234"/>
      <c r="F21" s="235"/>
      <c r="G21" s="235"/>
      <c r="H21" s="99"/>
      <c r="I21" s="99"/>
      <c r="J21" s="100"/>
      <c r="K21" s="101"/>
      <c r="L21" s="102"/>
      <c r="M21" s="236"/>
      <c r="N21" s="103"/>
      <c r="O21" s="99"/>
      <c r="P21" s="104"/>
      <c r="Q21" s="105"/>
    </row>
    <row r="22" spans="1:17" s="106" customFormat="1" ht="18.899999999999999" customHeight="1" x14ac:dyDescent="0.3">
      <c r="A22" s="93">
        <v>16</v>
      </c>
      <c r="B22" s="94" t="s">
        <v>274</v>
      </c>
      <c r="C22" s="294" t="str">
        <f>[2]Altalanos!$B$8</f>
        <v>VI.kcs U16 fiú B</v>
      </c>
      <c r="D22" s="233" t="s">
        <v>138</v>
      </c>
      <c r="E22" s="234"/>
      <c r="F22" s="235"/>
      <c r="G22" s="235"/>
      <c r="H22" s="99"/>
      <c r="I22" s="99"/>
      <c r="J22" s="100"/>
      <c r="K22" s="101"/>
      <c r="L22" s="102"/>
      <c r="M22" s="236"/>
      <c r="N22" s="103"/>
      <c r="O22" s="99"/>
      <c r="P22" s="104"/>
      <c r="Q22" s="105"/>
    </row>
    <row r="23" spans="1:17" s="106" customFormat="1" ht="18.899999999999999" customHeight="1" x14ac:dyDescent="0.3">
      <c r="A23" s="93">
        <v>17</v>
      </c>
      <c r="B23" s="95" t="s">
        <v>278</v>
      </c>
      <c r="C23" s="294" t="str">
        <f>[2]Altalanos!$B$8</f>
        <v>VI.kcs U16 fiú B</v>
      </c>
      <c r="D23" s="233" t="s">
        <v>143</v>
      </c>
      <c r="E23" s="234"/>
      <c r="F23" s="235"/>
      <c r="G23" s="235"/>
      <c r="H23" s="99"/>
      <c r="I23" s="99"/>
      <c r="J23" s="100"/>
      <c r="K23" s="101"/>
      <c r="L23" s="102"/>
      <c r="M23" s="236"/>
      <c r="N23" s="103"/>
      <c r="O23" s="99"/>
      <c r="P23" s="104"/>
      <c r="Q23" s="105"/>
    </row>
    <row r="24" spans="1:17" s="106" customFormat="1" ht="18.899999999999999" customHeight="1" x14ac:dyDescent="0.3">
      <c r="A24" s="93">
        <v>18</v>
      </c>
      <c r="B24" s="94" t="s">
        <v>280</v>
      </c>
      <c r="C24" s="294" t="str">
        <f>[2]Altalanos!$C$8</f>
        <v>VI.kcs U16 lány B</v>
      </c>
      <c r="D24" s="233" t="s">
        <v>153</v>
      </c>
      <c r="E24" s="234"/>
      <c r="F24" s="235"/>
      <c r="G24" s="235"/>
      <c r="H24" s="99"/>
      <c r="I24" s="99"/>
      <c r="J24" s="100"/>
      <c r="K24" s="101"/>
      <c r="L24" s="102"/>
      <c r="M24" s="236"/>
      <c r="N24" s="103"/>
      <c r="O24" s="99"/>
      <c r="P24" s="104"/>
      <c r="Q24" s="105"/>
    </row>
    <row r="25" spans="1:17" s="106" customFormat="1" ht="18.899999999999999" customHeight="1" x14ac:dyDescent="0.3">
      <c r="A25" s="93">
        <v>19</v>
      </c>
      <c r="B25" s="94" t="s">
        <v>284</v>
      </c>
      <c r="C25" s="294" t="str">
        <f>[2]Altalanos!$C$8</f>
        <v>VI.kcs U16 lány B</v>
      </c>
      <c r="D25" s="233" t="s">
        <v>156</v>
      </c>
      <c r="E25" s="234"/>
      <c r="F25" s="235"/>
      <c r="G25" s="235"/>
      <c r="H25" s="99"/>
      <c r="I25" s="99"/>
      <c r="J25" s="100"/>
      <c r="K25" s="101"/>
      <c r="L25" s="102"/>
      <c r="M25" s="236"/>
      <c r="N25" s="103"/>
      <c r="O25" s="99"/>
      <c r="P25" s="104"/>
      <c r="Q25" s="105"/>
    </row>
    <row r="26" spans="1:17" s="106" customFormat="1" ht="18.899999999999999" customHeight="1" x14ac:dyDescent="0.3">
      <c r="A26" s="93">
        <v>20</v>
      </c>
      <c r="B26" s="94" t="s">
        <v>294</v>
      </c>
      <c r="C26" s="294" t="str">
        <f>[2]Altalanos!$D$8</f>
        <v>VII.kcs U18 fiú B</v>
      </c>
      <c r="D26" s="233" t="s">
        <v>164</v>
      </c>
      <c r="E26" s="234"/>
      <c r="F26" s="235"/>
      <c r="G26" s="235"/>
      <c r="H26" s="99"/>
      <c r="I26" s="99"/>
      <c r="J26" s="100"/>
      <c r="K26" s="101"/>
      <c r="L26" s="102"/>
      <c r="M26" s="236"/>
      <c r="N26" s="103"/>
      <c r="O26" s="99"/>
      <c r="P26" s="104"/>
      <c r="Q26" s="105"/>
    </row>
    <row r="27" spans="1:17" s="106" customFormat="1" ht="18.899999999999999" customHeight="1" x14ac:dyDescent="0.3">
      <c r="A27" s="93">
        <v>21</v>
      </c>
      <c r="B27" s="94" t="s">
        <v>296</v>
      </c>
      <c r="C27" s="294" t="str">
        <f>[2]Altalanos!$D$8</f>
        <v>VII.kcs U18 fiú B</v>
      </c>
      <c r="D27" s="233" t="s">
        <v>52</v>
      </c>
      <c r="E27" s="234"/>
      <c r="F27" s="235"/>
      <c r="G27" s="235"/>
      <c r="H27" s="99"/>
      <c r="I27" s="99"/>
      <c r="J27" s="100"/>
      <c r="K27" s="101"/>
      <c r="L27" s="102"/>
      <c r="M27" s="236"/>
      <c r="N27" s="103"/>
      <c r="O27" s="99"/>
      <c r="P27" s="104"/>
      <c r="Q27" s="105"/>
    </row>
    <row r="28" spans="1:17" s="106" customFormat="1" ht="18.899999999999999" customHeight="1" x14ac:dyDescent="0.3">
      <c r="A28" s="93">
        <v>22</v>
      </c>
      <c r="B28" s="94" t="s">
        <v>301</v>
      </c>
      <c r="C28" s="295" t="str">
        <f>[2]Altalanos!$E$8</f>
        <v>VII.kcs U18 fiú A</v>
      </c>
      <c r="D28" s="233" t="s">
        <v>173</v>
      </c>
      <c r="E28" s="234"/>
      <c r="F28" s="235"/>
      <c r="G28" s="235"/>
      <c r="H28" s="99"/>
      <c r="I28" s="99"/>
      <c r="J28" s="100"/>
      <c r="K28" s="101"/>
      <c r="L28" s="102"/>
      <c r="M28" s="236"/>
      <c r="N28" s="103"/>
      <c r="O28" s="99"/>
      <c r="P28" s="104"/>
      <c r="Q28" s="105"/>
    </row>
    <row r="29" spans="1:17" s="106" customFormat="1" ht="18.899999999999999" customHeight="1" x14ac:dyDescent="0.3">
      <c r="A29" s="93">
        <v>23</v>
      </c>
      <c r="B29" s="94" t="s">
        <v>303</v>
      </c>
      <c r="C29" s="295" t="str">
        <f>[2]Altalanos!$E$8</f>
        <v>VII.kcs U18 fiú A</v>
      </c>
      <c r="D29" s="233" t="s">
        <v>156</v>
      </c>
      <c r="E29" s="234"/>
      <c r="F29" s="235"/>
      <c r="G29" s="235"/>
      <c r="H29" s="99"/>
      <c r="I29" s="99"/>
      <c r="J29" s="100"/>
      <c r="K29" s="101"/>
      <c r="L29" s="102"/>
      <c r="M29" s="236"/>
      <c r="N29" s="103"/>
      <c r="O29" s="99"/>
      <c r="P29" s="104"/>
      <c r="Q29" s="105"/>
    </row>
    <row r="30" spans="1:17" s="106" customFormat="1" ht="18.899999999999999" customHeight="1" x14ac:dyDescent="0.3">
      <c r="A30" s="93">
        <v>24</v>
      </c>
      <c r="B30" s="233" t="s">
        <v>177</v>
      </c>
      <c r="C30" s="294" t="s">
        <v>175</v>
      </c>
      <c r="D30" s="233" t="s">
        <v>55</v>
      </c>
      <c r="E30" s="234"/>
      <c r="F30" s="235"/>
      <c r="G30" s="235"/>
      <c r="H30" s="99"/>
      <c r="I30" s="99"/>
      <c r="J30" s="100"/>
      <c r="K30" s="101"/>
      <c r="L30" s="102"/>
      <c r="M30" s="236"/>
      <c r="N30" s="103"/>
      <c r="O30" s="99"/>
      <c r="P30" s="104"/>
      <c r="Q30" s="105"/>
    </row>
    <row r="31" spans="1:17" s="106" customFormat="1" ht="18.899999999999999" customHeight="1" x14ac:dyDescent="0.3">
      <c r="A31" s="93">
        <v>25</v>
      </c>
      <c r="B31" s="233" t="s">
        <v>176</v>
      </c>
      <c r="C31" s="294" t="s">
        <v>175</v>
      </c>
      <c r="D31" s="233" t="s">
        <v>138</v>
      </c>
      <c r="E31" s="234"/>
      <c r="F31" s="235"/>
      <c r="G31" s="235"/>
      <c r="H31" s="99"/>
      <c r="I31" s="99"/>
      <c r="J31" s="100"/>
      <c r="K31" s="101"/>
      <c r="L31" s="102"/>
      <c r="M31" s="236"/>
      <c r="N31" s="103"/>
      <c r="O31" s="99"/>
      <c r="P31" s="104"/>
      <c r="Q31" s="105"/>
    </row>
    <row r="32" spans="1:17" s="106" customFormat="1" ht="18.899999999999999" customHeight="1" x14ac:dyDescent="0.3">
      <c r="A32" s="93">
        <v>26</v>
      </c>
      <c r="B32" s="233" t="s">
        <v>179</v>
      </c>
      <c r="C32" s="295" t="str">
        <f>[1]Altalanos!$E$8</f>
        <v>VIII.kcs U18+ fiú B</v>
      </c>
      <c r="D32" s="233" t="s">
        <v>161</v>
      </c>
      <c r="E32" s="234"/>
      <c r="F32" s="235"/>
      <c r="G32" s="235"/>
      <c r="H32" s="99"/>
      <c r="I32" s="99"/>
      <c r="J32" s="100"/>
      <c r="K32" s="101"/>
      <c r="L32" s="102"/>
      <c r="M32" s="236"/>
      <c r="N32" s="103"/>
      <c r="O32" s="99"/>
      <c r="P32" s="104"/>
      <c r="Q32" s="105"/>
    </row>
    <row r="33" spans="1:17" s="106" customFormat="1" ht="18.899999999999999" customHeight="1" x14ac:dyDescent="0.3">
      <c r="A33" s="93">
        <v>27</v>
      </c>
      <c r="B33" s="233" t="s">
        <v>178</v>
      </c>
      <c r="C33" s="295" t="str">
        <f>[1]Altalanos!$E$8</f>
        <v>VIII.kcs U18+ fiú B</v>
      </c>
      <c r="D33" s="233" t="s">
        <v>161</v>
      </c>
      <c r="E33" s="234"/>
      <c r="F33" s="235"/>
      <c r="G33" s="235"/>
      <c r="H33" s="99"/>
      <c r="I33" s="99"/>
      <c r="J33" s="100"/>
      <c r="K33" s="101"/>
      <c r="L33" s="102"/>
      <c r="M33" s="236"/>
      <c r="N33" s="103"/>
      <c r="O33" s="99"/>
      <c r="P33" s="104"/>
      <c r="Q33" s="105"/>
    </row>
    <row r="34" spans="1:17" s="106" customFormat="1" ht="18.899999999999999" customHeight="1" x14ac:dyDescent="0.3">
      <c r="A34" s="93">
        <v>28</v>
      </c>
      <c r="H34" s="99"/>
      <c r="I34" s="99"/>
      <c r="J34" s="100"/>
      <c r="K34" s="101"/>
      <c r="L34" s="102"/>
      <c r="M34" s="236"/>
      <c r="N34" s="103"/>
      <c r="O34" s="99"/>
      <c r="P34" s="104"/>
      <c r="Q34" s="105"/>
    </row>
    <row r="35" spans="1:17" s="106" customFormat="1" ht="18.899999999999999" customHeight="1" x14ac:dyDescent="0.3">
      <c r="A35" s="93">
        <v>29</v>
      </c>
      <c r="B35" s="111"/>
      <c r="C35" s="111"/>
      <c r="D35" s="99"/>
      <c r="E35" s="96"/>
      <c r="F35" s="105"/>
      <c r="G35" s="105"/>
      <c r="H35" s="99"/>
      <c r="I35" s="99"/>
      <c r="J35" s="100"/>
      <c r="K35" s="101"/>
      <c r="L35" s="102"/>
      <c r="M35" s="236"/>
      <c r="N35" s="103"/>
      <c r="O35" s="99"/>
      <c r="P35" s="104"/>
      <c r="Q35" s="105"/>
    </row>
    <row r="36" spans="1:17" s="106" customFormat="1" ht="18.899999999999999" customHeight="1" x14ac:dyDescent="0.3">
      <c r="A36" s="93">
        <v>30</v>
      </c>
      <c r="B36" s="111"/>
      <c r="C36" s="111"/>
      <c r="D36" s="99"/>
      <c r="E36" s="96"/>
      <c r="F36" s="105"/>
      <c r="G36" s="105"/>
      <c r="H36" s="99"/>
      <c r="I36" s="99"/>
      <c r="J36" s="100"/>
      <c r="K36" s="101"/>
      <c r="L36" s="102"/>
      <c r="M36" s="236"/>
      <c r="N36" s="103"/>
      <c r="O36" s="99"/>
      <c r="P36" s="104"/>
      <c r="Q36" s="105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D17 A18:A34 B33 D33 A35:D36">
    <cfRule type="expression" dxfId="88" priority="57" stopIfTrue="1">
      <formula>$Q7&gt;=1</formula>
    </cfRule>
  </conditionalFormatting>
  <conditionalFormatting sqref="B18:B29 D18:D29">
    <cfRule type="expression" dxfId="87" priority="9" stopIfTrue="1">
      <formula>$Q18&gt;=1</formula>
    </cfRule>
  </conditionalFormatting>
  <conditionalFormatting sqref="B30 D30">
    <cfRule type="expression" dxfId="86" priority="64" stopIfTrue="1">
      <formula>$Q31&gt;=1</formula>
    </cfRule>
  </conditionalFormatting>
  <conditionalFormatting sqref="B31 D31">
    <cfRule type="expression" dxfId="85" priority="63" stopIfTrue="1">
      <formula>$Q30&gt;=1</formula>
    </cfRule>
  </conditionalFormatting>
  <conditionalFormatting sqref="B32 D32">
    <cfRule type="expression" dxfId="84" priority="66" stopIfTrue="1">
      <formula>$Q34&gt;=1</formula>
    </cfRule>
  </conditionalFormatting>
  <conditionalFormatting sqref="B7:D14">
    <cfRule type="expression" dxfId="83" priority="48" stopIfTrue="1">
      <formula>$Q7&gt;=1</formula>
    </cfRule>
  </conditionalFormatting>
  <conditionalFormatting sqref="E7:E14">
    <cfRule type="expression" dxfId="82" priority="49" stopIfTrue="1">
      <formula>AND(ROUNDDOWN(($A$4-E7)/365.25,0)&lt;=13,G7&lt;&gt;"OK")</formula>
    </cfRule>
    <cfRule type="expression" dxfId="81" priority="51" stopIfTrue="1">
      <formula>AND(ROUNDDOWN(($A$4-E7)/365.25,0)&lt;=17,G7&lt;&gt;"OK")</formula>
    </cfRule>
    <cfRule type="expression" dxfId="80" priority="54" stopIfTrue="1">
      <formula>AND(ROUNDDOWN(($A$4-E7)/365.25,0)&lt;=13,G7&lt;&gt;"OK")</formula>
    </cfRule>
    <cfRule type="expression" dxfId="79" priority="55" stopIfTrue="1">
      <formula>AND(ROUNDDOWN(($A$4-E7)/365.25,0)&lt;=14,G7&lt;&gt;"OK")</formula>
    </cfRule>
    <cfRule type="expression" dxfId="78" priority="56" stopIfTrue="1">
      <formula>AND(ROUNDDOWN(($A$4-E7)/365.25,0)&lt;=17,G7&lt;&gt;"OK")</formula>
    </cfRule>
    <cfRule type="expression" dxfId="77" priority="50" stopIfTrue="1">
      <formula>AND(ROUNDDOWN(($A$4-E7)/365.25,0)&lt;=14,G7&lt;&gt;"OK")</formula>
    </cfRule>
  </conditionalFormatting>
  <conditionalFormatting sqref="E7:E17 E35:E36">
    <cfRule type="expression" dxfId="76" priority="59" stopIfTrue="1">
      <formula>AND(ROUNDDOWN(($A$4-E7)/365.25,0)&lt;=13,G7&lt;&gt;"OK")</formula>
    </cfRule>
    <cfRule type="expression" dxfId="75" priority="60" stopIfTrue="1">
      <formula>AND(ROUNDDOWN(($A$4-E7)/365.25,0)&lt;=14,G7&lt;&gt;"OK")</formula>
    </cfRule>
    <cfRule type="expression" dxfId="74" priority="61" stopIfTrue="1">
      <formula>AND(ROUNDDOWN(($A$4-E7)/365.25,0)&lt;=17,G7&lt;&gt;"OK")</formula>
    </cfRule>
  </conditionalFormatting>
  <conditionalFormatting sqref="E7:E33">
    <cfRule type="expression" dxfId="73" priority="10" stopIfTrue="1">
      <formula>AND(ROUNDDOWN(($A$4-E7)/365.25,0)&lt;=13,G7&lt;&gt;"OK")</formula>
    </cfRule>
    <cfRule type="expression" dxfId="72" priority="11" stopIfTrue="1">
      <formula>AND(ROUNDDOWN(($A$4-E7)/365.25,0)&lt;=14,G7&lt;&gt;"OK")</formula>
    </cfRule>
    <cfRule type="expression" dxfId="71" priority="12" stopIfTrue="1">
      <formula>AND(ROUNDDOWN(($A$4-E7)/365.25,0)&lt;=17,G7&lt;&gt;"OK")</formula>
    </cfRule>
  </conditionalFormatting>
  <conditionalFormatting sqref="J7:J36">
    <cfRule type="cellIs" dxfId="70" priority="53" stopIfTrue="1" operator="equal">
      <formula>"Z"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gyeni_fotabla_sorsolasi_ranglista">
                <anchor moveWithCells="1" sizeWithCells="1">
                  <from>
                    <xdr:col>7</xdr:col>
                    <xdr:colOff>198120</xdr:colOff>
                    <xdr:row>1</xdr:row>
                    <xdr:rowOff>60960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69"/>
  <sheetViews>
    <sheetView workbookViewId="0">
      <selection sqref="A1:G1"/>
    </sheetView>
  </sheetViews>
  <sheetFormatPr defaultRowHeight="14.4" x14ac:dyDescent="0.3"/>
  <cols>
    <col min="1" max="1" width="5.6640625" style="279" customWidth="1"/>
    <col min="2" max="2" width="6.5546875" style="279" customWidth="1"/>
    <col min="3" max="3" width="10.109375" style="279" customWidth="1"/>
    <col min="4" max="4" width="5.6640625" style="279" customWidth="1"/>
    <col min="5" max="6" width="22.109375" style="279" customWidth="1"/>
    <col min="7" max="7" width="12" style="279" customWidth="1"/>
  </cols>
  <sheetData>
    <row r="1" spans="1:7" ht="45" customHeight="1" x14ac:dyDescent="0.3">
      <c r="A1" s="296" t="s">
        <v>189</v>
      </c>
      <c r="B1" s="297"/>
      <c r="C1" s="297"/>
      <c r="D1" s="297"/>
      <c r="E1" s="297"/>
      <c r="F1" s="297"/>
      <c r="G1" s="298"/>
    </row>
    <row r="2" spans="1:7" ht="45" customHeight="1" x14ac:dyDescent="0.3">
      <c r="A2" s="299" t="s">
        <v>190</v>
      </c>
      <c r="B2" s="300"/>
      <c r="C2" s="300"/>
      <c r="D2" s="300"/>
      <c r="E2" s="300"/>
      <c r="F2" s="300"/>
      <c r="G2" s="301"/>
    </row>
    <row r="3" spans="1:7" ht="40.5" customHeight="1" x14ac:dyDescent="0.3">
      <c r="A3" s="302" t="s">
        <v>191</v>
      </c>
      <c r="B3" s="303"/>
      <c r="C3" s="303"/>
      <c r="D3" s="303"/>
      <c r="E3" s="303"/>
      <c r="F3" s="303"/>
      <c r="G3" s="304"/>
    </row>
    <row r="4" spans="1:7" ht="21" hidden="1" x14ac:dyDescent="0.3">
      <c r="A4" s="305"/>
      <c r="B4" s="306"/>
      <c r="C4" s="306"/>
      <c r="D4" s="306"/>
      <c r="E4" s="306"/>
      <c r="F4" s="306"/>
      <c r="G4" s="307"/>
    </row>
    <row r="5" spans="1:7" ht="48" customHeight="1" x14ac:dyDescent="0.3">
      <c r="A5" s="265" t="s">
        <v>192</v>
      </c>
      <c r="B5" s="265" t="s">
        <v>193</v>
      </c>
      <c r="C5" s="265" t="s">
        <v>194</v>
      </c>
      <c r="D5" s="265" t="s">
        <v>195</v>
      </c>
      <c r="E5" s="266"/>
      <c r="F5" s="266"/>
      <c r="G5" s="266" t="s">
        <v>196</v>
      </c>
    </row>
    <row r="6" spans="1:7" ht="21.9" customHeight="1" x14ac:dyDescent="0.3">
      <c r="A6" s="267" t="s">
        <v>197</v>
      </c>
      <c r="B6" s="268"/>
      <c r="C6" s="267" t="s">
        <v>198</v>
      </c>
      <c r="D6" s="269"/>
      <c r="E6" s="270" t="s">
        <v>199</v>
      </c>
      <c r="F6" s="271" t="s">
        <v>200</v>
      </c>
      <c r="G6" s="272"/>
    </row>
    <row r="7" spans="1:7" ht="21.9" customHeight="1" x14ac:dyDescent="0.3">
      <c r="A7" s="267" t="s">
        <v>197</v>
      </c>
      <c r="B7" s="273"/>
      <c r="C7" s="274" t="s">
        <v>201</v>
      </c>
      <c r="D7" s="274"/>
      <c r="E7" s="271" t="s">
        <v>202</v>
      </c>
      <c r="F7" s="271" t="s">
        <v>203</v>
      </c>
      <c r="G7" s="275"/>
    </row>
    <row r="8" spans="1:7" ht="21.9" customHeight="1" x14ac:dyDescent="0.3">
      <c r="A8" s="267" t="s">
        <v>197</v>
      </c>
      <c r="B8" s="273"/>
      <c r="C8" s="274" t="s">
        <v>201</v>
      </c>
      <c r="D8" s="274"/>
      <c r="E8" s="271" t="s">
        <v>204</v>
      </c>
      <c r="F8" s="271" t="s">
        <v>205</v>
      </c>
      <c r="G8" s="275"/>
    </row>
    <row r="9" spans="1:7" ht="21.9" customHeight="1" x14ac:dyDescent="0.3">
      <c r="A9" s="267" t="s">
        <v>197</v>
      </c>
      <c r="B9" s="273"/>
      <c r="C9" s="274" t="s">
        <v>206</v>
      </c>
      <c r="D9" s="274"/>
      <c r="E9" s="271" t="s">
        <v>207</v>
      </c>
      <c r="F9" s="271" t="s">
        <v>208</v>
      </c>
      <c r="G9" s="275"/>
    </row>
    <row r="10" spans="1:7" ht="21.9" customHeight="1" x14ac:dyDescent="0.3">
      <c r="A10" s="267" t="s">
        <v>197</v>
      </c>
      <c r="B10" s="273"/>
      <c r="C10" s="274" t="s">
        <v>209</v>
      </c>
      <c r="D10" s="274"/>
      <c r="E10" s="271" t="s">
        <v>210</v>
      </c>
      <c r="F10" s="271" t="s">
        <v>211</v>
      </c>
      <c r="G10" s="275"/>
    </row>
    <row r="11" spans="1:7" ht="21.9" customHeight="1" x14ac:dyDescent="0.3">
      <c r="A11" s="267" t="s">
        <v>197</v>
      </c>
      <c r="B11" s="273"/>
      <c r="C11" s="274" t="s">
        <v>209</v>
      </c>
      <c r="D11" s="274"/>
      <c r="E11" s="271" t="s">
        <v>212</v>
      </c>
      <c r="F11" s="271" t="s">
        <v>213</v>
      </c>
      <c r="G11" s="275"/>
    </row>
    <row r="12" spans="1:7" ht="21.9" customHeight="1" x14ac:dyDescent="0.3">
      <c r="A12" s="267" t="s">
        <v>197</v>
      </c>
      <c r="B12" s="273"/>
      <c r="C12" s="274" t="s">
        <v>214</v>
      </c>
      <c r="D12" s="274"/>
      <c r="E12" s="271" t="s">
        <v>215</v>
      </c>
      <c r="F12" s="271" t="s">
        <v>216</v>
      </c>
      <c r="G12" s="275"/>
    </row>
    <row r="13" spans="1:7" ht="21.9" customHeight="1" x14ac:dyDescent="0.3">
      <c r="A13" s="267" t="s">
        <v>197</v>
      </c>
      <c r="B13" s="273"/>
      <c r="C13" s="274" t="s">
        <v>217</v>
      </c>
      <c r="D13" s="274"/>
      <c r="E13" s="271" t="s">
        <v>218</v>
      </c>
      <c r="F13" s="271" t="s">
        <v>219</v>
      </c>
      <c r="G13" s="275"/>
    </row>
    <row r="14" spans="1:7" ht="21.9" customHeight="1" x14ac:dyDescent="0.3">
      <c r="A14" s="267" t="s">
        <v>220</v>
      </c>
      <c r="B14" s="273"/>
      <c r="C14" s="267" t="s">
        <v>221</v>
      </c>
      <c r="D14" s="267"/>
      <c r="E14" s="271" t="s">
        <v>222</v>
      </c>
      <c r="F14" s="271" t="s">
        <v>223</v>
      </c>
      <c r="G14" s="275"/>
    </row>
    <row r="15" spans="1:7" ht="21.9" customHeight="1" x14ac:dyDescent="0.3">
      <c r="A15" s="274" t="s">
        <v>224</v>
      </c>
      <c r="B15" s="273"/>
      <c r="C15" s="267" t="s">
        <v>198</v>
      </c>
      <c r="D15" s="267"/>
      <c r="E15" s="271" t="s">
        <v>200</v>
      </c>
      <c r="F15" s="271" t="s">
        <v>225</v>
      </c>
      <c r="G15" s="275"/>
    </row>
    <row r="16" spans="1:7" ht="21.9" customHeight="1" x14ac:dyDescent="0.3">
      <c r="A16" s="274" t="s">
        <v>224</v>
      </c>
      <c r="B16" s="273"/>
      <c r="C16" s="274" t="s">
        <v>201</v>
      </c>
      <c r="D16" s="274"/>
      <c r="E16" s="271" t="s">
        <v>203</v>
      </c>
      <c r="F16" s="271" t="s">
        <v>204</v>
      </c>
      <c r="G16" s="275"/>
    </row>
    <row r="17" spans="1:7" ht="21.9" customHeight="1" x14ac:dyDescent="0.3">
      <c r="A17" s="274" t="s">
        <v>224</v>
      </c>
      <c r="B17" s="273"/>
      <c r="C17" s="274" t="s">
        <v>201</v>
      </c>
      <c r="D17" s="274"/>
      <c r="E17" s="271" t="s">
        <v>226</v>
      </c>
      <c r="F17" s="271" t="s">
        <v>202</v>
      </c>
      <c r="G17" s="275"/>
    </row>
    <row r="18" spans="1:7" ht="21.9" customHeight="1" x14ac:dyDescent="0.3">
      <c r="A18" s="274" t="s">
        <v>224</v>
      </c>
      <c r="B18" s="273"/>
      <c r="C18" s="274" t="s">
        <v>206</v>
      </c>
      <c r="D18" s="274"/>
      <c r="E18" s="271" t="s">
        <v>208</v>
      </c>
      <c r="F18" s="271" t="s">
        <v>227</v>
      </c>
      <c r="G18" s="275"/>
    </row>
    <row r="19" spans="1:7" ht="21.9" customHeight="1" x14ac:dyDescent="0.3">
      <c r="A19" s="274" t="s">
        <v>224</v>
      </c>
      <c r="B19" s="273"/>
      <c r="C19" s="274" t="s">
        <v>209</v>
      </c>
      <c r="D19" s="274"/>
      <c r="E19" s="271" t="s">
        <v>211</v>
      </c>
      <c r="F19" s="271" t="s">
        <v>212</v>
      </c>
      <c r="G19" s="275"/>
    </row>
    <row r="20" spans="1:7" ht="21.9" customHeight="1" x14ac:dyDescent="0.3">
      <c r="A20" s="274" t="s">
        <v>224</v>
      </c>
      <c r="B20" s="273"/>
      <c r="C20" s="274" t="s">
        <v>209</v>
      </c>
      <c r="D20" s="274"/>
      <c r="E20" s="271" t="s">
        <v>213</v>
      </c>
      <c r="F20" s="271" t="s">
        <v>210</v>
      </c>
      <c r="G20" s="275"/>
    </row>
    <row r="21" spans="1:7" ht="21.9" customHeight="1" x14ac:dyDescent="0.3">
      <c r="A21" s="274" t="s">
        <v>224</v>
      </c>
      <c r="B21" s="273"/>
      <c r="C21" s="274" t="s">
        <v>214</v>
      </c>
      <c r="D21" s="274"/>
      <c r="E21" s="271" t="s">
        <v>216</v>
      </c>
      <c r="F21" s="276" t="s">
        <v>228</v>
      </c>
      <c r="G21" s="275"/>
    </row>
    <row r="22" spans="1:7" ht="21.9" customHeight="1" x14ac:dyDescent="0.3">
      <c r="A22" s="274" t="s">
        <v>224</v>
      </c>
      <c r="B22" s="273"/>
      <c r="C22" s="274" t="s">
        <v>229</v>
      </c>
      <c r="D22" s="274"/>
      <c r="E22" s="271" t="s">
        <v>230</v>
      </c>
      <c r="F22" s="271" t="s">
        <v>231</v>
      </c>
      <c r="G22" s="275"/>
    </row>
    <row r="23" spans="1:7" ht="21.9" customHeight="1" x14ac:dyDescent="0.3">
      <c r="A23" s="274" t="s">
        <v>232</v>
      </c>
      <c r="B23" s="277"/>
      <c r="C23" s="267" t="s">
        <v>198</v>
      </c>
      <c r="D23" s="274"/>
      <c r="E23" s="271" t="s">
        <v>225</v>
      </c>
      <c r="F23" s="271" t="s">
        <v>199</v>
      </c>
      <c r="G23" s="275"/>
    </row>
    <row r="24" spans="1:7" ht="21.9" customHeight="1" x14ac:dyDescent="0.3">
      <c r="A24" s="274" t="s">
        <v>232</v>
      </c>
      <c r="B24" s="273"/>
      <c r="C24" s="274" t="s">
        <v>201</v>
      </c>
      <c r="D24" s="274"/>
      <c r="E24" s="278" t="s">
        <v>204</v>
      </c>
      <c r="F24" s="271" t="s">
        <v>202</v>
      </c>
      <c r="G24" s="275"/>
    </row>
    <row r="25" spans="1:7" ht="21.9" customHeight="1" x14ac:dyDescent="0.3">
      <c r="A25" s="274" t="s">
        <v>232</v>
      </c>
      <c r="B25" s="273"/>
      <c r="C25" s="274" t="s">
        <v>201</v>
      </c>
      <c r="D25" s="274"/>
      <c r="E25" s="271" t="s">
        <v>203</v>
      </c>
      <c r="F25" s="271" t="s">
        <v>205</v>
      </c>
      <c r="G25" s="275"/>
    </row>
    <row r="26" spans="1:7" ht="21.9" customHeight="1" x14ac:dyDescent="0.3">
      <c r="A26" s="274" t="s">
        <v>232</v>
      </c>
      <c r="B26" s="273"/>
      <c r="C26" s="274" t="s">
        <v>206</v>
      </c>
      <c r="D26" s="274"/>
      <c r="E26" s="271" t="s">
        <v>227</v>
      </c>
      <c r="F26" s="271" t="s">
        <v>207</v>
      </c>
      <c r="G26" s="275"/>
    </row>
    <row r="27" spans="1:7" ht="21.9" customHeight="1" x14ac:dyDescent="0.3">
      <c r="A27" s="274" t="s">
        <v>232</v>
      </c>
      <c r="B27" s="277"/>
      <c r="C27" s="274" t="s">
        <v>209</v>
      </c>
      <c r="D27" s="274"/>
      <c r="E27" s="271" t="s">
        <v>212</v>
      </c>
      <c r="F27" s="271" t="s">
        <v>210</v>
      </c>
      <c r="G27" s="275"/>
    </row>
    <row r="28" spans="1:7" ht="21.9" customHeight="1" x14ac:dyDescent="0.3">
      <c r="A28" s="274" t="s">
        <v>232</v>
      </c>
      <c r="B28" s="273"/>
      <c r="C28" s="274" t="s">
        <v>209</v>
      </c>
      <c r="D28" s="274"/>
      <c r="E28" s="271" t="s">
        <v>211</v>
      </c>
      <c r="F28" s="271" t="s">
        <v>213</v>
      </c>
      <c r="G28" s="275"/>
    </row>
    <row r="29" spans="1:7" ht="21.9" customHeight="1" x14ac:dyDescent="0.3">
      <c r="A29" s="274" t="s">
        <v>232</v>
      </c>
      <c r="B29" s="274"/>
      <c r="C29" s="274" t="s">
        <v>214</v>
      </c>
      <c r="D29" s="274"/>
      <c r="E29" s="271" t="s">
        <v>228</v>
      </c>
      <c r="F29" s="271" t="s">
        <v>215</v>
      </c>
      <c r="G29" s="275"/>
    </row>
    <row r="30" spans="1:7" ht="21.9" customHeight="1" x14ac:dyDescent="0.3">
      <c r="A30" s="274"/>
      <c r="B30" s="273"/>
      <c r="C30" s="274"/>
      <c r="D30" s="274"/>
      <c r="E30" s="274"/>
      <c r="F30" s="274"/>
      <c r="G30" s="275"/>
    </row>
    <row r="31" spans="1:7" ht="21.9" customHeight="1" x14ac:dyDescent="0.3">
      <c r="A31" s="274"/>
      <c r="B31" s="273"/>
      <c r="C31" s="274"/>
      <c r="D31" s="274"/>
      <c r="E31" s="274"/>
      <c r="F31" s="274"/>
      <c r="G31" s="275"/>
    </row>
    <row r="32" spans="1:7" ht="21.9" customHeight="1" x14ac:dyDescent="0.3"/>
    <row r="33" ht="21.9" customHeight="1" x14ac:dyDescent="0.3"/>
    <row r="34" ht="21.9" customHeight="1" x14ac:dyDescent="0.3"/>
    <row r="35" ht="21.9" customHeight="1" x14ac:dyDescent="0.3"/>
    <row r="36" ht="21.9" customHeight="1" x14ac:dyDescent="0.3"/>
    <row r="37" ht="21.9" customHeight="1" x14ac:dyDescent="0.3"/>
    <row r="38" ht="21.9" customHeight="1" x14ac:dyDescent="0.3"/>
    <row r="39" ht="21.9" customHeight="1" x14ac:dyDescent="0.3"/>
    <row r="40" ht="21.9" customHeight="1" x14ac:dyDescent="0.3"/>
    <row r="41" ht="21.9" customHeight="1" x14ac:dyDescent="0.3"/>
    <row r="42" ht="21.9" customHeight="1" x14ac:dyDescent="0.3"/>
    <row r="43" ht="21.9" customHeight="1" x14ac:dyDescent="0.3"/>
    <row r="44" ht="21.9" customHeight="1" x14ac:dyDescent="0.3"/>
    <row r="45" ht="21.9" customHeight="1" x14ac:dyDescent="0.3"/>
    <row r="46" ht="21.9" customHeight="1" x14ac:dyDescent="0.3"/>
    <row r="47" ht="21.9" customHeight="1" x14ac:dyDescent="0.3"/>
    <row r="48" ht="21.9" customHeight="1" x14ac:dyDescent="0.3"/>
    <row r="49" ht="21.9" customHeight="1" x14ac:dyDescent="0.3"/>
    <row r="50" ht="21.9" customHeight="1" x14ac:dyDescent="0.3"/>
    <row r="51" ht="21.9" customHeight="1" x14ac:dyDescent="0.3"/>
    <row r="52" ht="21.9" customHeight="1" x14ac:dyDescent="0.3"/>
    <row r="53" ht="21.9" customHeight="1" x14ac:dyDescent="0.3"/>
    <row r="54" ht="21.9" customHeight="1" x14ac:dyDescent="0.3"/>
    <row r="55" ht="21.9" customHeight="1" x14ac:dyDescent="0.3"/>
    <row r="56" ht="21.9" customHeight="1" x14ac:dyDescent="0.3"/>
    <row r="57" ht="21.9" customHeight="1" x14ac:dyDescent="0.3"/>
    <row r="58" ht="21.9" customHeight="1" x14ac:dyDescent="0.3"/>
    <row r="59" ht="21.9" customHeight="1" x14ac:dyDescent="0.3"/>
    <row r="60" ht="21.9" customHeight="1" x14ac:dyDescent="0.3"/>
    <row r="61" ht="21.9" customHeight="1" x14ac:dyDescent="0.3"/>
    <row r="62" ht="21.9" customHeight="1" x14ac:dyDescent="0.3"/>
    <row r="63" ht="21.9" customHeight="1" x14ac:dyDescent="0.3"/>
    <row r="64" ht="21.9" customHeight="1" x14ac:dyDescent="0.3"/>
    <row r="65" ht="21.9" customHeight="1" x14ac:dyDescent="0.3"/>
    <row r="66" ht="21.9" customHeight="1" x14ac:dyDescent="0.3"/>
    <row r="67" ht="21.9" customHeight="1" x14ac:dyDescent="0.3"/>
    <row r="68" ht="21.9" customHeight="1" x14ac:dyDescent="0.3"/>
    <row r="69" ht="21.9" customHeight="1" x14ac:dyDescent="0.3"/>
  </sheetData>
  <mergeCells count="4">
    <mergeCell ref="A1:G1"/>
    <mergeCell ref="A2:G2"/>
    <mergeCell ref="A3:G3"/>
    <mergeCell ref="A4:G4"/>
  </mergeCells>
  <conditionalFormatting sqref="E6">
    <cfRule type="cellIs" dxfId="69" priority="1" stopIfTrue="1" operator="equal">
      <formula>"Bye"</formula>
    </cfRule>
  </conditionalFormatting>
  <conditionalFormatting sqref="E24">
    <cfRule type="expression" dxfId="68" priority="2" stopIfTrue="1">
      <formula>$Q17&gt;=1</formula>
    </cfRule>
  </conditionalFormatting>
  <conditionalFormatting sqref="F6">
    <cfRule type="expression" dxfId="67" priority="3" stopIfTrue="1">
      <formula>$Q7&gt;=1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Q134"/>
  <sheetViews>
    <sheetView workbookViewId="0">
      <selection activeCell="B7" sqref="B7"/>
    </sheetView>
  </sheetViews>
  <sheetFormatPr defaultRowHeight="14.4" x14ac:dyDescent="0.3"/>
  <cols>
    <col min="1" max="1" width="3.88671875" customWidth="1"/>
    <col min="2" max="2" width="18" customWidth="1"/>
    <col min="3" max="3" width="14.33203125" customWidth="1"/>
    <col min="4" max="4" width="12" style="114" customWidth="1"/>
    <col min="5" max="5" width="10.5546875" style="115" customWidth="1"/>
    <col min="6" max="6" width="6.109375" style="116" hidden="1" customWidth="1"/>
    <col min="7" max="7" width="28.6640625" style="116" customWidth="1"/>
    <col min="8" max="8" width="7.6640625" style="114" customWidth="1"/>
    <col min="9" max="12" width="7.44140625" style="114" hidden="1" customWidth="1"/>
    <col min="13" max="13" width="4.8867187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18" customWidth="1"/>
    <col min="259" max="259" width="14.33203125" customWidth="1"/>
    <col min="260" max="260" width="12" customWidth="1"/>
    <col min="261" max="261" width="10.5546875" customWidth="1"/>
    <col min="262" max="262" width="0" hidden="1" customWidth="1"/>
    <col min="263" max="263" width="28.664062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18" customWidth="1"/>
    <col min="515" max="515" width="14.33203125" customWidth="1"/>
    <col min="516" max="516" width="12" customWidth="1"/>
    <col min="517" max="517" width="10.5546875" customWidth="1"/>
    <col min="518" max="518" width="0" hidden="1" customWidth="1"/>
    <col min="519" max="519" width="28.664062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18" customWidth="1"/>
    <col min="771" max="771" width="14.33203125" customWidth="1"/>
    <col min="772" max="772" width="12" customWidth="1"/>
    <col min="773" max="773" width="10.5546875" customWidth="1"/>
    <col min="774" max="774" width="0" hidden="1" customWidth="1"/>
    <col min="775" max="775" width="28.664062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18" customWidth="1"/>
    <col min="1027" max="1027" width="14.33203125" customWidth="1"/>
    <col min="1028" max="1028" width="12" customWidth="1"/>
    <col min="1029" max="1029" width="10.5546875" customWidth="1"/>
    <col min="1030" max="1030" width="0" hidden="1" customWidth="1"/>
    <col min="1031" max="1031" width="28.664062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18" customWidth="1"/>
    <col min="1283" max="1283" width="14.33203125" customWidth="1"/>
    <col min="1284" max="1284" width="12" customWidth="1"/>
    <col min="1285" max="1285" width="10.5546875" customWidth="1"/>
    <col min="1286" max="1286" width="0" hidden="1" customWidth="1"/>
    <col min="1287" max="1287" width="28.664062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18" customWidth="1"/>
    <col min="1539" max="1539" width="14.33203125" customWidth="1"/>
    <col min="1540" max="1540" width="12" customWidth="1"/>
    <col min="1541" max="1541" width="10.5546875" customWidth="1"/>
    <col min="1542" max="1542" width="0" hidden="1" customWidth="1"/>
    <col min="1543" max="1543" width="28.664062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18" customWidth="1"/>
    <col min="1795" max="1795" width="14.33203125" customWidth="1"/>
    <col min="1796" max="1796" width="12" customWidth="1"/>
    <col min="1797" max="1797" width="10.5546875" customWidth="1"/>
    <col min="1798" max="1798" width="0" hidden="1" customWidth="1"/>
    <col min="1799" max="1799" width="28.664062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18" customWidth="1"/>
    <col min="2051" max="2051" width="14.33203125" customWidth="1"/>
    <col min="2052" max="2052" width="12" customWidth="1"/>
    <col min="2053" max="2053" width="10.5546875" customWidth="1"/>
    <col min="2054" max="2054" width="0" hidden="1" customWidth="1"/>
    <col min="2055" max="2055" width="28.664062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18" customWidth="1"/>
    <col min="2307" max="2307" width="14.33203125" customWidth="1"/>
    <col min="2308" max="2308" width="12" customWidth="1"/>
    <col min="2309" max="2309" width="10.5546875" customWidth="1"/>
    <col min="2310" max="2310" width="0" hidden="1" customWidth="1"/>
    <col min="2311" max="2311" width="28.664062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18" customWidth="1"/>
    <col min="2563" max="2563" width="14.33203125" customWidth="1"/>
    <col min="2564" max="2564" width="12" customWidth="1"/>
    <col min="2565" max="2565" width="10.5546875" customWidth="1"/>
    <col min="2566" max="2566" width="0" hidden="1" customWidth="1"/>
    <col min="2567" max="2567" width="28.664062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18" customWidth="1"/>
    <col min="2819" max="2819" width="14.33203125" customWidth="1"/>
    <col min="2820" max="2820" width="12" customWidth="1"/>
    <col min="2821" max="2821" width="10.5546875" customWidth="1"/>
    <col min="2822" max="2822" width="0" hidden="1" customWidth="1"/>
    <col min="2823" max="2823" width="28.664062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18" customWidth="1"/>
    <col min="3075" max="3075" width="14.33203125" customWidth="1"/>
    <col min="3076" max="3076" width="12" customWidth="1"/>
    <col min="3077" max="3077" width="10.5546875" customWidth="1"/>
    <col min="3078" max="3078" width="0" hidden="1" customWidth="1"/>
    <col min="3079" max="3079" width="28.664062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18" customWidth="1"/>
    <col min="3331" max="3331" width="14.33203125" customWidth="1"/>
    <col min="3332" max="3332" width="12" customWidth="1"/>
    <col min="3333" max="3333" width="10.5546875" customWidth="1"/>
    <col min="3334" max="3334" width="0" hidden="1" customWidth="1"/>
    <col min="3335" max="3335" width="28.664062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18" customWidth="1"/>
    <col min="3587" max="3587" width="14.33203125" customWidth="1"/>
    <col min="3588" max="3588" width="12" customWidth="1"/>
    <col min="3589" max="3589" width="10.5546875" customWidth="1"/>
    <col min="3590" max="3590" width="0" hidden="1" customWidth="1"/>
    <col min="3591" max="3591" width="28.664062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18" customWidth="1"/>
    <col min="3843" max="3843" width="14.33203125" customWidth="1"/>
    <col min="3844" max="3844" width="12" customWidth="1"/>
    <col min="3845" max="3845" width="10.5546875" customWidth="1"/>
    <col min="3846" max="3846" width="0" hidden="1" customWidth="1"/>
    <col min="3847" max="3847" width="28.664062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18" customWidth="1"/>
    <col min="4099" max="4099" width="14.33203125" customWidth="1"/>
    <col min="4100" max="4100" width="12" customWidth="1"/>
    <col min="4101" max="4101" width="10.5546875" customWidth="1"/>
    <col min="4102" max="4102" width="0" hidden="1" customWidth="1"/>
    <col min="4103" max="4103" width="28.664062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18" customWidth="1"/>
    <col min="4355" max="4355" width="14.33203125" customWidth="1"/>
    <col min="4356" max="4356" width="12" customWidth="1"/>
    <col min="4357" max="4357" width="10.5546875" customWidth="1"/>
    <col min="4358" max="4358" width="0" hidden="1" customWidth="1"/>
    <col min="4359" max="4359" width="28.664062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18" customWidth="1"/>
    <col min="4611" max="4611" width="14.33203125" customWidth="1"/>
    <col min="4612" max="4612" width="12" customWidth="1"/>
    <col min="4613" max="4613" width="10.5546875" customWidth="1"/>
    <col min="4614" max="4614" width="0" hidden="1" customWidth="1"/>
    <col min="4615" max="4615" width="28.664062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18" customWidth="1"/>
    <col min="4867" max="4867" width="14.33203125" customWidth="1"/>
    <col min="4868" max="4868" width="12" customWidth="1"/>
    <col min="4869" max="4869" width="10.5546875" customWidth="1"/>
    <col min="4870" max="4870" width="0" hidden="1" customWidth="1"/>
    <col min="4871" max="4871" width="28.664062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18" customWidth="1"/>
    <col min="5123" max="5123" width="14.33203125" customWidth="1"/>
    <col min="5124" max="5124" width="12" customWidth="1"/>
    <col min="5125" max="5125" width="10.5546875" customWidth="1"/>
    <col min="5126" max="5126" width="0" hidden="1" customWidth="1"/>
    <col min="5127" max="5127" width="28.664062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18" customWidth="1"/>
    <col min="5379" max="5379" width="14.33203125" customWidth="1"/>
    <col min="5380" max="5380" width="12" customWidth="1"/>
    <col min="5381" max="5381" width="10.5546875" customWidth="1"/>
    <col min="5382" max="5382" width="0" hidden="1" customWidth="1"/>
    <col min="5383" max="5383" width="28.664062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18" customWidth="1"/>
    <col min="5635" max="5635" width="14.33203125" customWidth="1"/>
    <col min="5636" max="5636" width="12" customWidth="1"/>
    <col min="5637" max="5637" width="10.5546875" customWidth="1"/>
    <col min="5638" max="5638" width="0" hidden="1" customWidth="1"/>
    <col min="5639" max="5639" width="28.664062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18" customWidth="1"/>
    <col min="5891" max="5891" width="14.33203125" customWidth="1"/>
    <col min="5892" max="5892" width="12" customWidth="1"/>
    <col min="5893" max="5893" width="10.5546875" customWidth="1"/>
    <col min="5894" max="5894" width="0" hidden="1" customWidth="1"/>
    <col min="5895" max="5895" width="28.664062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18" customWidth="1"/>
    <col min="6147" max="6147" width="14.33203125" customWidth="1"/>
    <col min="6148" max="6148" width="12" customWidth="1"/>
    <col min="6149" max="6149" width="10.5546875" customWidth="1"/>
    <col min="6150" max="6150" width="0" hidden="1" customWidth="1"/>
    <col min="6151" max="6151" width="28.664062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18" customWidth="1"/>
    <col min="6403" max="6403" width="14.33203125" customWidth="1"/>
    <col min="6404" max="6404" width="12" customWidth="1"/>
    <col min="6405" max="6405" width="10.5546875" customWidth="1"/>
    <col min="6406" max="6406" width="0" hidden="1" customWidth="1"/>
    <col min="6407" max="6407" width="28.664062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18" customWidth="1"/>
    <col min="6659" max="6659" width="14.33203125" customWidth="1"/>
    <col min="6660" max="6660" width="12" customWidth="1"/>
    <col min="6661" max="6661" width="10.5546875" customWidth="1"/>
    <col min="6662" max="6662" width="0" hidden="1" customWidth="1"/>
    <col min="6663" max="6663" width="28.664062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18" customWidth="1"/>
    <col min="6915" max="6915" width="14.33203125" customWidth="1"/>
    <col min="6916" max="6916" width="12" customWidth="1"/>
    <col min="6917" max="6917" width="10.5546875" customWidth="1"/>
    <col min="6918" max="6918" width="0" hidden="1" customWidth="1"/>
    <col min="6919" max="6919" width="28.664062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18" customWidth="1"/>
    <col min="7171" max="7171" width="14.33203125" customWidth="1"/>
    <col min="7172" max="7172" width="12" customWidth="1"/>
    <col min="7173" max="7173" width="10.5546875" customWidth="1"/>
    <col min="7174" max="7174" width="0" hidden="1" customWidth="1"/>
    <col min="7175" max="7175" width="28.664062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18" customWidth="1"/>
    <col min="7427" max="7427" width="14.33203125" customWidth="1"/>
    <col min="7428" max="7428" width="12" customWidth="1"/>
    <col min="7429" max="7429" width="10.5546875" customWidth="1"/>
    <col min="7430" max="7430" width="0" hidden="1" customWidth="1"/>
    <col min="7431" max="7431" width="28.664062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18" customWidth="1"/>
    <col min="7683" max="7683" width="14.33203125" customWidth="1"/>
    <col min="7684" max="7684" width="12" customWidth="1"/>
    <col min="7685" max="7685" width="10.5546875" customWidth="1"/>
    <col min="7686" max="7686" width="0" hidden="1" customWidth="1"/>
    <col min="7687" max="7687" width="28.664062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18" customWidth="1"/>
    <col min="7939" max="7939" width="14.33203125" customWidth="1"/>
    <col min="7940" max="7940" width="12" customWidth="1"/>
    <col min="7941" max="7941" width="10.5546875" customWidth="1"/>
    <col min="7942" max="7942" width="0" hidden="1" customWidth="1"/>
    <col min="7943" max="7943" width="28.664062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18" customWidth="1"/>
    <col min="8195" max="8195" width="14.33203125" customWidth="1"/>
    <col min="8196" max="8196" width="12" customWidth="1"/>
    <col min="8197" max="8197" width="10.5546875" customWidth="1"/>
    <col min="8198" max="8198" width="0" hidden="1" customWidth="1"/>
    <col min="8199" max="8199" width="28.664062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18" customWidth="1"/>
    <col min="8451" max="8451" width="14.33203125" customWidth="1"/>
    <col min="8452" max="8452" width="12" customWidth="1"/>
    <col min="8453" max="8453" width="10.5546875" customWidth="1"/>
    <col min="8454" max="8454" width="0" hidden="1" customWidth="1"/>
    <col min="8455" max="8455" width="28.664062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18" customWidth="1"/>
    <col min="8707" max="8707" width="14.33203125" customWidth="1"/>
    <col min="8708" max="8708" width="12" customWidth="1"/>
    <col min="8709" max="8709" width="10.5546875" customWidth="1"/>
    <col min="8710" max="8710" width="0" hidden="1" customWidth="1"/>
    <col min="8711" max="8711" width="28.664062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18" customWidth="1"/>
    <col min="8963" max="8963" width="14.33203125" customWidth="1"/>
    <col min="8964" max="8964" width="12" customWidth="1"/>
    <col min="8965" max="8965" width="10.5546875" customWidth="1"/>
    <col min="8966" max="8966" width="0" hidden="1" customWidth="1"/>
    <col min="8967" max="8967" width="28.664062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18" customWidth="1"/>
    <col min="9219" max="9219" width="14.33203125" customWidth="1"/>
    <col min="9220" max="9220" width="12" customWidth="1"/>
    <col min="9221" max="9221" width="10.5546875" customWidth="1"/>
    <col min="9222" max="9222" width="0" hidden="1" customWidth="1"/>
    <col min="9223" max="9223" width="28.664062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18" customWidth="1"/>
    <col min="9475" max="9475" width="14.33203125" customWidth="1"/>
    <col min="9476" max="9476" width="12" customWidth="1"/>
    <col min="9477" max="9477" width="10.5546875" customWidth="1"/>
    <col min="9478" max="9478" width="0" hidden="1" customWidth="1"/>
    <col min="9479" max="9479" width="28.664062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18" customWidth="1"/>
    <col min="9731" max="9731" width="14.33203125" customWidth="1"/>
    <col min="9732" max="9732" width="12" customWidth="1"/>
    <col min="9733" max="9733" width="10.5546875" customWidth="1"/>
    <col min="9734" max="9734" width="0" hidden="1" customWidth="1"/>
    <col min="9735" max="9735" width="28.664062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18" customWidth="1"/>
    <col min="9987" max="9987" width="14.33203125" customWidth="1"/>
    <col min="9988" max="9988" width="12" customWidth="1"/>
    <col min="9989" max="9989" width="10.5546875" customWidth="1"/>
    <col min="9990" max="9990" width="0" hidden="1" customWidth="1"/>
    <col min="9991" max="9991" width="28.664062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18" customWidth="1"/>
    <col min="10243" max="10243" width="14.33203125" customWidth="1"/>
    <col min="10244" max="10244" width="12" customWidth="1"/>
    <col min="10245" max="10245" width="10.5546875" customWidth="1"/>
    <col min="10246" max="10246" width="0" hidden="1" customWidth="1"/>
    <col min="10247" max="10247" width="28.664062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18" customWidth="1"/>
    <col min="10499" max="10499" width="14.33203125" customWidth="1"/>
    <col min="10500" max="10500" width="12" customWidth="1"/>
    <col min="10501" max="10501" width="10.5546875" customWidth="1"/>
    <col min="10502" max="10502" width="0" hidden="1" customWidth="1"/>
    <col min="10503" max="10503" width="28.664062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18" customWidth="1"/>
    <col min="10755" max="10755" width="14.33203125" customWidth="1"/>
    <col min="10756" max="10756" width="12" customWidth="1"/>
    <col min="10757" max="10757" width="10.5546875" customWidth="1"/>
    <col min="10758" max="10758" width="0" hidden="1" customWidth="1"/>
    <col min="10759" max="10759" width="28.664062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18" customWidth="1"/>
    <col min="11011" max="11011" width="14.33203125" customWidth="1"/>
    <col min="11012" max="11012" width="12" customWidth="1"/>
    <col min="11013" max="11013" width="10.5546875" customWidth="1"/>
    <col min="11014" max="11014" width="0" hidden="1" customWidth="1"/>
    <col min="11015" max="11015" width="28.664062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18" customWidth="1"/>
    <col min="11267" max="11267" width="14.33203125" customWidth="1"/>
    <col min="11268" max="11268" width="12" customWidth="1"/>
    <col min="11269" max="11269" width="10.5546875" customWidth="1"/>
    <col min="11270" max="11270" width="0" hidden="1" customWidth="1"/>
    <col min="11271" max="11271" width="28.664062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18" customWidth="1"/>
    <col min="11523" max="11523" width="14.33203125" customWidth="1"/>
    <col min="11524" max="11524" width="12" customWidth="1"/>
    <col min="11525" max="11525" width="10.5546875" customWidth="1"/>
    <col min="11526" max="11526" width="0" hidden="1" customWidth="1"/>
    <col min="11527" max="11527" width="28.664062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18" customWidth="1"/>
    <col min="11779" max="11779" width="14.33203125" customWidth="1"/>
    <col min="11780" max="11780" width="12" customWidth="1"/>
    <col min="11781" max="11781" width="10.5546875" customWidth="1"/>
    <col min="11782" max="11782" width="0" hidden="1" customWidth="1"/>
    <col min="11783" max="11783" width="28.664062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18" customWidth="1"/>
    <col min="12035" max="12035" width="14.33203125" customWidth="1"/>
    <col min="12036" max="12036" width="12" customWidth="1"/>
    <col min="12037" max="12037" width="10.5546875" customWidth="1"/>
    <col min="12038" max="12038" width="0" hidden="1" customWidth="1"/>
    <col min="12039" max="12039" width="28.664062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18" customWidth="1"/>
    <col min="12291" max="12291" width="14.33203125" customWidth="1"/>
    <col min="12292" max="12292" width="12" customWidth="1"/>
    <col min="12293" max="12293" width="10.5546875" customWidth="1"/>
    <col min="12294" max="12294" width="0" hidden="1" customWidth="1"/>
    <col min="12295" max="12295" width="28.664062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18" customWidth="1"/>
    <col min="12547" max="12547" width="14.33203125" customWidth="1"/>
    <col min="12548" max="12548" width="12" customWidth="1"/>
    <col min="12549" max="12549" width="10.5546875" customWidth="1"/>
    <col min="12550" max="12550" width="0" hidden="1" customWidth="1"/>
    <col min="12551" max="12551" width="28.664062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18" customWidth="1"/>
    <col min="12803" max="12803" width="14.33203125" customWidth="1"/>
    <col min="12804" max="12804" width="12" customWidth="1"/>
    <col min="12805" max="12805" width="10.5546875" customWidth="1"/>
    <col min="12806" max="12806" width="0" hidden="1" customWidth="1"/>
    <col min="12807" max="12807" width="28.664062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18" customWidth="1"/>
    <col min="13059" max="13059" width="14.33203125" customWidth="1"/>
    <col min="13060" max="13060" width="12" customWidth="1"/>
    <col min="13061" max="13061" width="10.5546875" customWidth="1"/>
    <col min="13062" max="13062" width="0" hidden="1" customWidth="1"/>
    <col min="13063" max="13063" width="28.664062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18" customWidth="1"/>
    <col min="13315" max="13315" width="14.33203125" customWidth="1"/>
    <col min="13316" max="13316" width="12" customWidth="1"/>
    <col min="13317" max="13317" width="10.5546875" customWidth="1"/>
    <col min="13318" max="13318" width="0" hidden="1" customWidth="1"/>
    <col min="13319" max="13319" width="28.664062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18" customWidth="1"/>
    <col min="13571" max="13571" width="14.33203125" customWidth="1"/>
    <col min="13572" max="13572" width="12" customWidth="1"/>
    <col min="13573" max="13573" width="10.5546875" customWidth="1"/>
    <col min="13574" max="13574" width="0" hidden="1" customWidth="1"/>
    <col min="13575" max="13575" width="28.664062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18" customWidth="1"/>
    <col min="13827" max="13827" width="14.33203125" customWidth="1"/>
    <col min="13828" max="13828" width="12" customWidth="1"/>
    <col min="13829" max="13829" width="10.5546875" customWidth="1"/>
    <col min="13830" max="13830" width="0" hidden="1" customWidth="1"/>
    <col min="13831" max="13831" width="28.664062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18" customWidth="1"/>
    <col min="14083" max="14083" width="14.33203125" customWidth="1"/>
    <col min="14084" max="14084" width="12" customWidth="1"/>
    <col min="14085" max="14085" width="10.5546875" customWidth="1"/>
    <col min="14086" max="14086" width="0" hidden="1" customWidth="1"/>
    <col min="14087" max="14087" width="28.664062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18" customWidth="1"/>
    <col min="14339" max="14339" width="14.33203125" customWidth="1"/>
    <col min="14340" max="14340" width="12" customWidth="1"/>
    <col min="14341" max="14341" width="10.5546875" customWidth="1"/>
    <col min="14342" max="14342" width="0" hidden="1" customWidth="1"/>
    <col min="14343" max="14343" width="28.664062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18" customWidth="1"/>
    <col min="14595" max="14595" width="14.33203125" customWidth="1"/>
    <col min="14596" max="14596" width="12" customWidth="1"/>
    <col min="14597" max="14597" width="10.5546875" customWidth="1"/>
    <col min="14598" max="14598" width="0" hidden="1" customWidth="1"/>
    <col min="14599" max="14599" width="28.664062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18" customWidth="1"/>
    <col min="14851" max="14851" width="14.33203125" customWidth="1"/>
    <col min="14852" max="14852" width="12" customWidth="1"/>
    <col min="14853" max="14853" width="10.5546875" customWidth="1"/>
    <col min="14854" max="14854" width="0" hidden="1" customWidth="1"/>
    <col min="14855" max="14855" width="28.664062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18" customWidth="1"/>
    <col min="15107" max="15107" width="14.33203125" customWidth="1"/>
    <col min="15108" max="15108" width="12" customWidth="1"/>
    <col min="15109" max="15109" width="10.5546875" customWidth="1"/>
    <col min="15110" max="15110" width="0" hidden="1" customWidth="1"/>
    <col min="15111" max="15111" width="28.664062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18" customWidth="1"/>
    <col min="15363" max="15363" width="14.33203125" customWidth="1"/>
    <col min="15364" max="15364" width="12" customWidth="1"/>
    <col min="15365" max="15365" width="10.5546875" customWidth="1"/>
    <col min="15366" max="15366" width="0" hidden="1" customWidth="1"/>
    <col min="15367" max="15367" width="28.664062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18" customWidth="1"/>
    <col min="15619" max="15619" width="14.33203125" customWidth="1"/>
    <col min="15620" max="15620" width="12" customWidth="1"/>
    <col min="15621" max="15621" width="10.5546875" customWidth="1"/>
    <col min="15622" max="15622" width="0" hidden="1" customWidth="1"/>
    <col min="15623" max="15623" width="28.664062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18" customWidth="1"/>
    <col min="15875" max="15875" width="14.33203125" customWidth="1"/>
    <col min="15876" max="15876" width="12" customWidth="1"/>
    <col min="15877" max="15877" width="10.5546875" customWidth="1"/>
    <col min="15878" max="15878" width="0" hidden="1" customWidth="1"/>
    <col min="15879" max="15879" width="28.664062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18" customWidth="1"/>
    <col min="16131" max="16131" width="14.33203125" customWidth="1"/>
    <col min="16132" max="16132" width="12" customWidth="1"/>
    <col min="16133" max="16133" width="10.5546875" customWidth="1"/>
    <col min="16134" max="16134" width="0" hidden="1" customWidth="1"/>
    <col min="16135" max="16135" width="28.664062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tr">
        <f>[1]Altalanos!$A$6</f>
        <v>Sz-Sz-B vármegyei Diákolimpia továbbjutottak és döntők</v>
      </c>
      <c r="B1" s="40"/>
      <c r="C1" s="40"/>
      <c r="D1" s="41"/>
      <c r="E1" s="42"/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48" t="str">
        <f>[1]Altalanos!$A$8</f>
        <v>II.kcs U9 fiú B</v>
      </c>
      <c r="D2" s="43"/>
      <c r="E2" s="42" t="s">
        <v>28</v>
      </c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[1]Altalanos!$A$10</f>
        <v>45776</v>
      </c>
      <c r="B5" s="72"/>
      <c r="C5" s="73" t="str">
        <f>[1]Altalanos!$C$10</f>
        <v>Nyíregyháza</v>
      </c>
      <c r="D5" s="74" t="str">
        <f>[1]Altalanos!$D$10</f>
        <v xml:space="preserve">  </v>
      </c>
      <c r="E5" s="74"/>
      <c r="F5" s="74"/>
      <c r="G5" s="74"/>
      <c r="H5" s="75" t="str">
        <f>[1]Altalanos!$E$12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81" t="s">
        <v>104</v>
      </c>
      <c r="C6" s="81" t="s">
        <v>105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237" t="s">
        <v>132</v>
      </c>
      <c r="C7" s="238" t="str">
        <f>[1]Altalanos!$A$8</f>
        <v>II.kcs U9 fiú B</v>
      </c>
      <c r="D7" s="237" t="s">
        <v>110</v>
      </c>
      <c r="E7" s="239"/>
      <c r="F7" s="97"/>
      <c r="G7" s="98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233" t="s">
        <v>20</v>
      </c>
      <c r="C8" s="240" t="str">
        <f>[1]Altalanos!$A$8</f>
        <v>II.kcs U9 fiú B</v>
      </c>
      <c r="D8" s="233" t="s">
        <v>133</v>
      </c>
      <c r="E8" s="241"/>
      <c r="F8" s="107"/>
      <c r="G8" s="108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242"/>
      <c r="C9" s="243"/>
      <c r="D9"/>
      <c r="E9" s="96"/>
      <c r="F9" s="107"/>
      <c r="G9" s="108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111"/>
      <c r="C10" s="111"/>
      <c r="D10" s="99"/>
      <c r="E10" s="96"/>
      <c r="F10" s="107"/>
      <c r="G10" s="108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 s="93">
        <v>5</v>
      </c>
      <c r="B11" s="111"/>
      <c r="C11" s="111"/>
      <c r="D11" s="99"/>
      <c r="E11" s="96"/>
      <c r="F11" s="107"/>
      <c r="G11" s="108"/>
      <c r="H11" s="99"/>
      <c r="I11" s="99"/>
      <c r="J11" s="100"/>
      <c r="K11" s="101"/>
      <c r="L11" s="102"/>
      <c r="M11" s="101"/>
      <c r="N11" s="103"/>
      <c r="O11" s="99"/>
      <c r="P11" s="112"/>
      <c r="Q11" s="113"/>
    </row>
    <row r="12" spans="1:17" s="106" customFormat="1" ht="18.899999999999999" customHeight="1" x14ac:dyDescent="0.3">
      <c r="A12"/>
      <c r="B12"/>
      <c r="C12"/>
      <c r="D12" s="114"/>
      <c r="E12" s="115"/>
      <c r="F12" s="116"/>
      <c r="G12" s="116"/>
      <c r="H12" s="114"/>
      <c r="I12" s="114"/>
      <c r="J12" s="114"/>
      <c r="K12" s="114"/>
      <c r="L12" s="114"/>
      <c r="M12" s="114"/>
      <c r="N12" s="114"/>
      <c r="O12" s="114"/>
      <c r="P12" s="114"/>
      <c r="Q12" s="114"/>
    </row>
    <row r="13" spans="1:17" s="106" customFormat="1" ht="18.899999999999999" customHeight="1" x14ac:dyDescent="0.3">
      <c r="A13"/>
      <c r="B13"/>
      <c r="C13"/>
      <c r="D13" s="114"/>
      <c r="E13" s="115"/>
      <c r="F13" s="116"/>
      <c r="G13" s="116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1:17" s="106" customFormat="1" ht="18.899999999999999" customHeight="1" x14ac:dyDescent="0.3">
      <c r="A14"/>
      <c r="B14"/>
      <c r="C14"/>
      <c r="D14" s="114"/>
      <c r="E14" s="115"/>
      <c r="F14" s="116"/>
      <c r="G14" s="116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06" customFormat="1" ht="18.899999999999999" customHeight="1" x14ac:dyDescent="0.3">
      <c r="A15"/>
      <c r="B15"/>
      <c r="C15"/>
      <c r="D15" s="114"/>
      <c r="E15" s="115"/>
      <c r="F15" s="116"/>
      <c r="G15" s="116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s="106" customFormat="1" ht="18.899999999999999" customHeight="1" x14ac:dyDescent="0.3">
      <c r="A16"/>
      <c r="B16"/>
      <c r="C16"/>
      <c r="D16" s="114"/>
      <c r="E16" s="115"/>
      <c r="F16" s="116"/>
      <c r="G16" s="116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s="106" customFormat="1" ht="18.899999999999999" customHeight="1" x14ac:dyDescent="0.3">
      <c r="A17"/>
      <c r="B17"/>
      <c r="C17"/>
      <c r="D17" s="114"/>
      <c r="E17" s="115"/>
      <c r="F17" s="116"/>
      <c r="G17" s="116"/>
      <c r="H17" s="114"/>
      <c r="I17" s="114"/>
      <c r="J17" s="114"/>
      <c r="K17" s="114"/>
      <c r="L17" s="114"/>
      <c r="M17" s="114"/>
      <c r="N17" s="114"/>
      <c r="O17" s="114"/>
      <c r="P17" s="114"/>
      <c r="Q17" s="114"/>
    </row>
    <row r="18" spans="1:17" s="106" customFormat="1" ht="18.899999999999999" customHeight="1" x14ac:dyDescent="0.3">
      <c r="A18"/>
      <c r="B18"/>
      <c r="C18"/>
      <c r="D18" s="114"/>
      <c r="E18" s="115"/>
      <c r="F18" s="116"/>
      <c r="G18" s="116"/>
      <c r="H18" s="114"/>
      <c r="I18" s="114"/>
      <c r="J18" s="114"/>
      <c r="K18" s="114"/>
      <c r="L18" s="114"/>
      <c r="M18" s="114"/>
      <c r="N18" s="114"/>
      <c r="O18" s="114"/>
      <c r="P18" s="114"/>
      <c r="Q18" s="114"/>
    </row>
    <row r="19" spans="1:17" s="106" customFormat="1" ht="18.899999999999999" customHeight="1" x14ac:dyDescent="0.3">
      <c r="A19"/>
      <c r="B19"/>
      <c r="C19"/>
      <c r="D19" s="114"/>
      <c r="E19" s="115"/>
      <c r="F19" s="116"/>
      <c r="G19" s="116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s="106" customFormat="1" ht="18.899999999999999" customHeight="1" x14ac:dyDescent="0.3">
      <c r="A20"/>
      <c r="B20"/>
      <c r="C20"/>
      <c r="D20" s="114"/>
      <c r="E20" s="115"/>
      <c r="F20" s="116"/>
      <c r="G20" s="116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s="106" customFormat="1" ht="18.899999999999999" customHeight="1" x14ac:dyDescent="0.3">
      <c r="A21"/>
      <c r="B21"/>
      <c r="C21"/>
      <c r="D21" s="114"/>
      <c r="E21" s="115"/>
      <c r="F21" s="116"/>
      <c r="G21" s="116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s="106" customFormat="1" ht="18.899999999999999" customHeight="1" x14ac:dyDescent="0.3">
      <c r="A22"/>
      <c r="B22"/>
      <c r="C22"/>
      <c r="D22" s="114"/>
      <c r="E22" s="115"/>
      <c r="F22" s="116"/>
      <c r="G22" s="116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106" customFormat="1" ht="18.899999999999999" customHeight="1" x14ac:dyDescent="0.3">
      <c r="A23"/>
      <c r="B23"/>
      <c r="C23"/>
      <c r="D23" s="114"/>
      <c r="E23" s="115"/>
      <c r="F23" s="116"/>
      <c r="G23" s="116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106" customFormat="1" ht="18.899999999999999" customHeight="1" x14ac:dyDescent="0.3">
      <c r="A24"/>
      <c r="B24"/>
      <c r="C24"/>
      <c r="D24" s="114"/>
      <c r="E24" s="115"/>
      <c r="F24" s="116"/>
      <c r="G24" s="116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s="106" customFormat="1" ht="18.899999999999999" customHeight="1" x14ac:dyDescent="0.3">
      <c r="A25"/>
      <c r="B25"/>
      <c r="C25"/>
      <c r="D25" s="114"/>
      <c r="E25" s="115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s="106" customFormat="1" ht="18.899999999999999" customHeight="1" x14ac:dyDescent="0.3">
      <c r="A26"/>
      <c r="B26"/>
      <c r="C26"/>
      <c r="D26" s="114"/>
      <c r="E26" s="115"/>
      <c r="F26" s="116"/>
      <c r="G26" s="116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s="106" customFormat="1" ht="18.899999999999999" customHeight="1" x14ac:dyDescent="0.3">
      <c r="A27"/>
      <c r="B27"/>
      <c r="C27"/>
      <c r="D27" s="114"/>
      <c r="E27" s="115"/>
      <c r="F27" s="116"/>
      <c r="G27" s="116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s="106" customFormat="1" ht="18.899999999999999" customHeight="1" x14ac:dyDescent="0.3">
      <c r="A28"/>
      <c r="B28"/>
      <c r="C28"/>
      <c r="D28" s="114"/>
      <c r="E28" s="115"/>
      <c r="F28" s="116"/>
      <c r="G28" s="116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s="106" customFormat="1" ht="18.899999999999999" customHeight="1" x14ac:dyDescent="0.3">
      <c r="A29"/>
      <c r="B29"/>
      <c r="C29"/>
      <c r="D29" s="114"/>
      <c r="E29" s="115"/>
      <c r="F29" s="116"/>
      <c r="G29" s="116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s="106" customFormat="1" ht="18.899999999999999" customHeight="1" x14ac:dyDescent="0.3">
      <c r="A30"/>
      <c r="B30"/>
      <c r="C30"/>
      <c r="D30" s="114"/>
      <c r="E30" s="115"/>
      <c r="F30" s="116"/>
      <c r="G30" s="116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s="106" customFormat="1" ht="18.899999999999999" customHeight="1" x14ac:dyDescent="0.3">
      <c r="A31"/>
      <c r="B31"/>
      <c r="C31"/>
      <c r="D31" s="114"/>
      <c r="E31" s="115"/>
      <c r="F31" s="116"/>
      <c r="G31" s="116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06" customFormat="1" ht="18.899999999999999" customHeight="1" x14ac:dyDescent="0.3">
      <c r="A32"/>
      <c r="B32"/>
      <c r="C32"/>
      <c r="D32" s="114"/>
      <c r="E32" s="115"/>
      <c r="F32" s="116"/>
      <c r="G32" s="116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s="106" customFormat="1" ht="18.899999999999999" customHeight="1" x14ac:dyDescent="0.3">
      <c r="A33"/>
      <c r="B33"/>
      <c r="C33"/>
      <c r="D33" s="114"/>
      <c r="E33" s="115"/>
      <c r="F33" s="116"/>
      <c r="G33" s="116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s="106" customFormat="1" ht="18.899999999999999" customHeight="1" x14ac:dyDescent="0.3">
      <c r="A34"/>
      <c r="B34"/>
      <c r="C34"/>
      <c r="D34" s="114"/>
      <c r="E34" s="115"/>
      <c r="F34" s="116"/>
      <c r="G34" s="116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s="106" customFormat="1" ht="18.899999999999999" customHeight="1" x14ac:dyDescent="0.3">
      <c r="A35"/>
      <c r="B35"/>
      <c r="C35"/>
      <c r="D35" s="114"/>
      <c r="E35" s="115"/>
      <c r="F35" s="116"/>
      <c r="G35" s="116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s="106" customFormat="1" ht="18.899999999999999" customHeight="1" x14ac:dyDescent="0.3">
      <c r="A36"/>
      <c r="B36"/>
      <c r="C36"/>
      <c r="D36" s="114"/>
      <c r="E36" s="115"/>
      <c r="F36" s="116"/>
      <c r="G36" s="116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B8 D7:D8">
    <cfRule type="expression" dxfId="66" priority="1" stopIfTrue="1">
      <formula>$Q7&gt;=1</formula>
    </cfRule>
  </conditionalFormatting>
  <conditionalFormatting sqref="A9:D11">
    <cfRule type="expression" dxfId="65" priority="9" stopIfTrue="1">
      <formula>$Q9&gt;=1</formula>
    </cfRule>
  </conditionalFormatting>
  <conditionalFormatting sqref="E7:E11">
    <cfRule type="expression" dxfId="64" priority="5" stopIfTrue="1">
      <formula>AND(ROUNDDOWN(($A$4-E7)/365.25,0)&lt;=13,G7&lt;&gt;"OK")</formula>
    </cfRule>
    <cfRule type="expression" dxfId="63" priority="6" stopIfTrue="1">
      <formula>AND(ROUNDDOWN(($A$4-E7)/365.25,0)&lt;=14,G7&lt;&gt;"OK")</formula>
    </cfRule>
    <cfRule type="expression" dxfId="62" priority="7" stopIfTrue="1">
      <formula>AND(ROUNDDOWN(($A$4-E7)/365.25,0)&lt;=17,G7&lt;&gt;"OK")</formula>
    </cfRule>
  </conditionalFormatting>
  <conditionalFormatting sqref="J7:J11">
    <cfRule type="cellIs" dxfId="61" priority="4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Button 1">
              <controlPr defaultSize="0" print="0" autoFill="0" autoPict="0" macro="[1]!egyeni_fotabla_sorsolasi_ranglista">
                <anchor moveWithCells="1" sizeWithCells="1">
                  <from>
                    <xdr:col>7</xdr:col>
                    <xdr:colOff>198120</xdr:colOff>
                    <xdr:row>0</xdr:row>
                    <xdr:rowOff>236220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AK41"/>
  <sheetViews>
    <sheetView tabSelected="1" topLeftCell="A4" workbookViewId="0">
      <selection activeCell="K14" sqref="K14"/>
    </sheetView>
  </sheetViews>
  <sheetFormatPr defaultRowHeight="14.4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  <col min="257" max="257" width="5.44140625" customWidth="1"/>
    <col min="258" max="258" width="4.44140625" customWidth="1"/>
    <col min="259" max="259" width="8.33203125" customWidth="1"/>
    <col min="260" max="260" width="7.109375" customWidth="1"/>
    <col min="261" max="261" width="9.33203125" customWidth="1"/>
    <col min="262" max="262" width="7.109375" customWidth="1"/>
    <col min="263" max="263" width="9.33203125" customWidth="1"/>
    <col min="264" max="264" width="7.109375" customWidth="1"/>
    <col min="265" max="265" width="9.33203125" customWidth="1"/>
    <col min="266" max="266" width="8.44140625" customWidth="1"/>
    <col min="267" max="269" width="8.5546875" customWidth="1"/>
    <col min="271" max="271" width="5.5546875" customWidth="1"/>
    <col min="272" max="272" width="4.5546875" customWidth="1"/>
    <col min="273" max="273" width="11.6640625" customWidth="1"/>
    <col min="281" max="293" width="0" hidden="1" customWidth="1"/>
    <col min="513" max="513" width="5.44140625" customWidth="1"/>
    <col min="514" max="514" width="4.44140625" customWidth="1"/>
    <col min="515" max="515" width="8.33203125" customWidth="1"/>
    <col min="516" max="516" width="7.109375" customWidth="1"/>
    <col min="517" max="517" width="9.33203125" customWidth="1"/>
    <col min="518" max="518" width="7.109375" customWidth="1"/>
    <col min="519" max="519" width="9.33203125" customWidth="1"/>
    <col min="520" max="520" width="7.109375" customWidth="1"/>
    <col min="521" max="521" width="9.33203125" customWidth="1"/>
    <col min="522" max="522" width="8.44140625" customWidth="1"/>
    <col min="523" max="525" width="8.5546875" customWidth="1"/>
    <col min="527" max="527" width="5.5546875" customWidth="1"/>
    <col min="528" max="528" width="4.5546875" customWidth="1"/>
    <col min="529" max="529" width="11.6640625" customWidth="1"/>
    <col min="537" max="549" width="0" hidden="1" customWidth="1"/>
    <col min="769" max="769" width="5.44140625" customWidth="1"/>
    <col min="770" max="770" width="4.44140625" customWidth="1"/>
    <col min="771" max="771" width="8.33203125" customWidth="1"/>
    <col min="772" max="772" width="7.109375" customWidth="1"/>
    <col min="773" max="773" width="9.33203125" customWidth="1"/>
    <col min="774" max="774" width="7.109375" customWidth="1"/>
    <col min="775" max="775" width="9.33203125" customWidth="1"/>
    <col min="776" max="776" width="7.109375" customWidth="1"/>
    <col min="777" max="777" width="9.33203125" customWidth="1"/>
    <col min="778" max="778" width="8.44140625" customWidth="1"/>
    <col min="779" max="781" width="8.5546875" customWidth="1"/>
    <col min="783" max="783" width="5.5546875" customWidth="1"/>
    <col min="784" max="784" width="4.5546875" customWidth="1"/>
    <col min="785" max="785" width="11.6640625" customWidth="1"/>
    <col min="793" max="805" width="0" hidden="1" customWidth="1"/>
    <col min="1025" max="1025" width="5.44140625" customWidth="1"/>
    <col min="1026" max="1026" width="4.44140625" customWidth="1"/>
    <col min="1027" max="1027" width="8.33203125" customWidth="1"/>
    <col min="1028" max="1028" width="7.109375" customWidth="1"/>
    <col min="1029" max="1029" width="9.33203125" customWidth="1"/>
    <col min="1030" max="1030" width="7.109375" customWidth="1"/>
    <col min="1031" max="1031" width="9.33203125" customWidth="1"/>
    <col min="1032" max="1032" width="7.109375" customWidth="1"/>
    <col min="1033" max="1033" width="9.33203125" customWidth="1"/>
    <col min="1034" max="1034" width="8.44140625" customWidth="1"/>
    <col min="1035" max="1037" width="8.5546875" customWidth="1"/>
    <col min="1039" max="1039" width="5.5546875" customWidth="1"/>
    <col min="1040" max="1040" width="4.5546875" customWidth="1"/>
    <col min="1041" max="1041" width="11.6640625" customWidth="1"/>
    <col min="1049" max="1061" width="0" hidden="1" customWidth="1"/>
    <col min="1281" max="1281" width="5.44140625" customWidth="1"/>
    <col min="1282" max="1282" width="4.44140625" customWidth="1"/>
    <col min="1283" max="1283" width="8.33203125" customWidth="1"/>
    <col min="1284" max="1284" width="7.109375" customWidth="1"/>
    <col min="1285" max="1285" width="9.33203125" customWidth="1"/>
    <col min="1286" max="1286" width="7.109375" customWidth="1"/>
    <col min="1287" max="1287" width="9.33203125" customWidth="1"/>
    <col min="1288" max="1288" width="7.109375" customWidth="1"/>
    <col min="1289" max="1289" width="9.33203125" customWidth="1"/>
    <col min="1290" max="1290" width="8.44140625" customWidth="1"/>
    <col min="1291" max="1293" width="8.5546875" customWidth="1"/>
    <col min="1295" max="1295" width="5.5546875" customWidth="1"/>
    <col min="1296" max="1296" width="4.5546875" customWidth="1"/>
    <col min="1297" max="1297" width="11.6640625" customWidth="1"/>
    <col min="1305" max="1317" width="0" hidden="1" customWidth="1"/>
    <col min="1537" max="1537" width="5.44140625" customWidth="1"/>
    <col min="1538" max="1538" width="4.44140625" customWidth="1"/>
    <col min="1539" max="1539" width="8.33203125" customWidth="1"/>
    <col min="1540" max="1540" width="7.109375" customWidth="1"/>
    <col min="1541" max="1541" width="9.33203125" customWidth="1"/>
    <col min="1542" max="1542" width="7.109375" customWidth="1"/>
    <col min="1543" max="1543" width="9.33203125" customWidth="1"/>
    <col min="1544" max="1544" width="7.109375" customWidth="1"/>
    <col min="1545" max="1545" width="9.33203125" customWidth="1"/>
    <col min="1546" max="1546" width="8.44140625" customWidth="1"/>
    <col min="1547" max="1549" width="8.5546875" customWidth="1"/>
    <col min="1551" max="1551" width="5.5546875" customWidth="1"/>
    <col min="1552" max="1552" width="4.5546875" customWidth="1"/>
    <col min="1553" max="1553" width="11.6640625" customWidth="1"/>
    <col min="1561" max="1573" width="0" hidden="1" customWidth="1"/>
    <col min="1793" max="1793" width="5.44140625" customWidth="1"/>
    <col min="1794" max="1794" width="4.44140625" customWidth="1"/>
    <col min="1795" max="1795" width="8.33203125" customWidth="1"/>
    <col min="1796" max="1796" width="7.109375" customWidth="1"/>
    <col min="1797" max="1797" width="9.33203125" customWidth="1"/>
    <col min="1798" max="1798" width="7.109375" customWidth="1"/>
    <col min="1799" max="1799" width="9.33203125" customWidth="1"/>
    <col min="1800" max="1800" width="7.109375" customWidth="1"/>
    <col min="1801" max="1801" width="9.33203125" customWidth="1"/>
    <col min="1802" max="1802" width="8.44140625" customWidth="1"/>
    <col min="1803" max="1805" width="8.5546875" customWidth="1"/>
    <col min="1807" max="1807" width="5.5546875" customWidth="1"/>
    <col min="1808" max="1808" width="4.5546875" customWidth="1"/>
    <col min="1809" max="1809" width="11.6640625" customWidth="1"/>
    <col min="1817" max="1829" width="0" hidden="1" customWidth="1"/>
    <col min="2049" max="2049" width="5.44140625" customWidth="1"/>
    <col min="2050" max="2050" width="4.44140625" customWidth="1"/>
    <col min="2051" max="2051" width="8.33203125" customWidth="1"/>
    <col min="2052" max="2052" width="7.109375" customWidth="1"/>
    <col min="2053" max="2053" width="9.33203125" customWidth="1"/>
    <col min="2054" max="2054" width="7.109375" customWidth="1"/>
    <col min="2055" max="2055" width="9.33203125" customWidth="1"/>
    <col min="2056" max="2056" width="7.109375" customWidth="1"/>
    <col min="2057" max="2057" width="9.33203125" customWidth="1"/>
    <col min="2058" max="2058" width="8.44140625" customWidth="1"/>
    <col min="2059" max="2061" width="8.5546875" customWidth="1"/>
    <col min="2063" max="2063" width="5.5546875" customWidth="1"/>
    <col min="2064" max="2064" width="4.5546875" customWidth="1"/>
    <col min="2065" max="2065" width="11.6640625" customWidth="1"/>
    <col min="2073" max="2085" width="0" hidden="1" customWidth="1"/>
    <col min="2305" max="2305" width="5.44140625" customWidth="1"/>
    <col min="2306" max="2306" width="4.44140625" customWidth="1"/>
    <col min="2307" max="2307" width="8.33203125" customWidth="1"/>
    <col min="2308" max="2308" width="7.109375" customWidth="1"/>
    <col min="2309" max="2309" width="9.33203125" customWidth="1"/>
    <col min="2310" max="2310" width="7.109375" customWidth="1"/>
    <col min="2311" max="2311" width="9.33203125" customWidth="1"/>
    <col min="2312" max="2312" width="7.109375" customWidth="1"/>
    <col min="2313" max="2313" width="9.33203125" customWidth="1"/>
    <col min="2314" max="2314" width="8.44140625" customWidth="1"/>
    <col min="2315" max="2317" width="8.5546875" customWidth="1"/>
    <col min="2319" max="2319" width="5.5546875" customWidth="1"/>
    <col min="2320" max="2320" width="4.5546875" customWidth="1"/>
    <col min="2321" max="2321" width="11.6640625" customWidth="1"/>
    <col min="2329" max="2341" width="0" hidden="1" customWidth="1"/>
    <col min="2561" max="2561" width="5.44140625" customWidth="1"/>
    <col min="2562" max="2562" width="4.44140625" customWidth="1"/>
    <col min="2563" max="2563" width="8.33203125" customWidth="1"/>
    <col min="2564" max="2564" width="7.109375" customWidth="1"/>
    <col min="2565" max="2565" width="9.33203125" customWidth="1"/>
    <col min="2566" max="2566" width="7.109375" customWidth="1"/>
    <col min="2567" max="2567" width="9.33203125" customWidth="1"/>
    <col min="2568" max="2568" width="7.109375" customWidth="1"/>
    <col min="2569" max="2569" width="9.33203125" customWidth="1"/>
    <col min="2570" max="2570" width="8.44140625" customWidth="1"/>
    <col min="2571" max="2573" width="8.5546875" customWidth="1"/>
    <col min="2575" max="2575" width="5.5546875" customWidth="1"/>
    <col min="2576" max="2576" width="4.5546875" customWidth="1"/>
    <col min="2577" max="2577" width="11.6640625" customWidth="1"/>
    <col min="2585" max="2597" width="0" hidden="1" customWidth="1"/>
    <col min="2817" max="2817" width="5.44140625" customWidth="1"/>
    <col min="2818" max="2818" width="4.44140625" customWidth="1"/>
    <col min="2819" max="2819" width="8.33203125" customWidth="1"/>
    <col min="2820" max="2820" width="7.109375" customWidth="1"/>
    <col min="2821" max="2821" width="9.33203125" customWidth="1"/>
    <col min="2822" max="2822" width="7.109375" customWidth="1"/>
    <col min="2823" max="2823" width="9.33203125" customWidth="1"/>
    <col min="2824" max="2824" width="7.109375" customWidth="1"/>
    <col min="2825" max="2825" width="9.33203125" customWidth="1"/>
    <col min="2826" max="2826" width="8.44140625" customWidth="1"/>
    <col min="2827" max="2829" width="8.5546875" customWidth="1"/>
    <col min="2831" max="2831" width="5.5546875" customWidth="1"/>
    <col min="2832" max="2832" width="4.5546875" customWidth="1"/>
    <col min="2833" max="2833" width="11.6640625" customWidth="1"/>
    <col min="2841" max="2853" width="0" hidden="1" customWidth="1"/>
    <col min="3073" max="3073" width="5.44140625" customWidth="1"/>
    <col min="3074" max="3074" width="4.44140625" customWidth="1"/>
    <col min="3075" max="3075" width="8.33203125" customWidth="1"/>
    <col min="3076" max="3076" width="7.109375" customWidth="1"/>
    <col min="3077" max="3077" width="9.33203125" customWidth="1"/>
    <col min="3078" max="3078" width="7.109375" customWidth="1"/>
    <col min="3079" max="3079" width="9.33203125" customWidth="1"/>
    <col min="3080" max="3080" width="7.109375" customWidth="1"/>
    <col min="3081" max="3081" width="9.33203125" customWidth="1"/>
    <col min="3082" max="3082" width="8.44140625" customWidth="1"/>
    <col min="3083" max="3085" width="8.5546875" customWidth="1"/>
    <col min="3087" max="3087" width="5.5546875" customWidth="1"/>
    <col min="3088" max="3088" width="4.5546875" customWidth="1"/>
    <col min="3089" max="3089" width="11.6640625" customWidth="1"/>
    <col min="3097" max="3109" width="0" hidden="1" customWidth="1"/>
    <col min="3329" max="3329" width="5.44140625" customWidth="1"/>
    <col min="3330" max="3330" width="4.44140625" customWidth="1"/>
    <col min="3331" max="3331" width="8.33203125" customWidth="1"/>
    <col min="3332" max="3332" width="7.109375" customWidth="1"/>
    <col min="3333" max="3333" width="9.33203125" customWidth="1"/>
    <col min="3334" max="3334" width="7.109375" customWidth="1"/>
    <col min="3335" max="3335" width="9.33203125" customWidth="1"/>
    <col min="3336" max="3336" width="7.109375" customWidth="1"/>
    <col min="3337" max="3337" width="9.33203125" customWidth="1"/>
    <col min="3338" max="3338" width="8.44140625" customWidth="1"/>
    <col min="3339" max="3341" width="8.5546875" customWidth="1"/>
    <col min="3343" max="3343" width="5.5546875" customWidth="1"/>
    <col min="3344" max="3344" width="4.5546875" customWidth="1"/>
    <col min="3345" max="3345" width="11.6640625" customWidth="1"/>
    <col min="3353" max="3365" width="0" hidden="1" customWidth="1"/>
    <col min="3585" max="3585" width="5.44140625" customWidth="1"/>
    <col min="3586" max="3586" width="4.44140625" customWidth="1"/>
    <col min="3587" max="3587" width="8.33203125" customWidth="1"/>
    <col min="3588" max="3588" width="7.109375" customWidth="1"/>
    <col min="3589" max="3589" width="9.33203125" customWidth="1"/>
    <col min="3590" max="3590" width="7.109375" customWidth="1"/>
    <col min="3591" max="3591" width="9.33203125" customWidth="1"/>
    <col min="3592" max="3592" width="7.109375" customWidth="1"/>
    <col min="3593" max="3593" width="9.33203125" customWidth="1"/>
    <col min="3594" max="3594" width="8.44140625" customWidth="1"/>
    <col min="3595" max="3597" width="8.5546875" customWidth="1"/>
    <col min="3599" max="3599" width="5.5546875" customWidth="1"/>
    <col min="3600" max="3600" width="4.5546875" customWidth="1"/>
    <col min="3601" max="3601" width="11.6640625" customWidth="1"/>
    <col min="3609" max="3621" width="0" hidden="1" customWidth="1"/>
    <col min="3841" max="3841" width="5.44140625" customWidth="1"/>
    <col min="3842" max="3842" width="4.44140625" customWidth="1"/>
    <col min="3843" max="3843" width="8.33203125" customWidth="1"/>
    <col min="3844" max="3844" width="7.109375" customWidth="1"/>
    <col min="3845" max="3845" width="9.33203125" customWidth="1"/>
    <col min="3846" max="3846" width="7.109375" customWidth="1"/>
    <col min="3847" max="3847" width="9.33203125" customWidth="1"/>
    <col min="3848" max="3848" width="7.109375" customWidth="1"/>
    <col min="3849" max="3849" width="9.33203125" customWidth="1"/>
    <col min="3850" max="3850" width="8.44140625" customWidth="1"/>
    <col min="3851" max="3853" width="8.5546875" customWidth="1"/>
    <col min="3855" max="3855" width="5.5546875" customWidth="1"/>
    <col min="3856" max="3856" width="4.5546875" customWidth="1"/>
    <col min="3857" max="3857" width="11.6640625" customWidth="1"/>
    <col min="3865" max="3877" width="0" hidden="1" customWidth="1"/>
    <col min="4097" max="4097" width="5.44140625" customWidth="1"/>
    <col min="4098" max="4098" width="4.44140625" customWidth="1"/>
    <col min="4099" max="4099" width="8.33203125" customWidth="1"/>
    <col min="4100" max="4100" width="7.109375" customWidth="1"/>
    <col min="4101" max="4101" width="9.33203125" customWidth="1"/>
    <col min="4102" max="4102" width="7.109375" customWidth="1"/>
    <col min="4103" max="4103" width="9.33203125" customWidth="1"/>
    <col min="4104" max="4104" width="7.109375" customWidth="1"/>
    <col min="4105" max="4105" width="9.33203125" customWidth="1"/>
    <col min="4106" max="4106" width="8.44140625" customWidth="1"/>
    <col min="4107" max="4109" width="8.5546875" customWidth="1"/>
    <col min="4111" max="4111" width="5.5546875" customWidth="1"/>
    <col min="4112" max="4112" width="4.5546875" customWidth="1"/>
    <col min="4113" max="4113" width="11.6640625" customWidth="1"/>
    <col min="4121" max="4133" width="0" hidden="1" customWidth="1"/>
    <col min="4353" max="4353" width="5.44140625" customWidth="1"/>
    <col min="4354" max="4354" width="4.44140625" customWidth="1"/>
    <col min="4355" max="4355" width="8.33203125" customWidth="1"/>
    <col min="4356" max="4356" width="7.109375" customWidth="1"/>
    <col min="4357" max="4357" width="9.33203125" customWidth="1"/>
    <col min="4358" max="4358" width="7.109375" customWidth="1"/>
    <col min="4359" max="4359" width="9.33203125" customWidth="1"/>
    <col min="4360" max="4360" width="7.109375" customWidth="1"/>
    <col min="4361" max="4361" width="9.33203125" customWidth="1"/>
    <col min="4362" max="4362" width="8.44140625" customWidth="1"/>
    <col min="4363" max="4365" width="8.5546875" customWidth="1"/>
    <col min="4367" max="4367" width="5.5546875" customWidth="1"/>
    <col min="4368" max="4368" width="4.5546875" customWidth="1"/>
    <col min="4369" max="4369" width="11.6640625" customWidth="1"/>
    <col min="4377" max="4389" width="0" hidden="1" customWidth="1"/>
    <col min="4609" max="4609" width="5.44140625" customWidth="1"/>
    <col min="4610" max="4610" width="4.44140625" customWidth="1"/>
    <col min="4611" max="4611" width="8.33203125" customWidth="1"/>
    <col min="4612" max="4612" width="7.109375" customWidth="1"/>
    <col min="4613" max="4613" width="9.33203125" customWidth="1"/>
    <col min="4614" max="4614" width="7.109375" customWidth="1"/>
    <col min="4615" max="4615" width="9.33203125" customWidth="1"/>
    <col min="4616" max="4616" width="7.109375" customWidth="1"/>
    <col min="4617" max="4617" width="9.33203125" customWidth="1"/>
    <col min="4618" max="4618" width="8.44140625" customWidth="1"/>
    <col min="4619" max="4621" width="8.5546875" customWidth="1"/>
    <col min="4623" max="4623" width="5.5546875" customWidth="1"/>
    <col min="4624" max="4624" width="4.5546875" customWidth="1"/>
    <col min="4625" max="4625" width="11.6640625" customWidth="1"/>
    <col min="4633" max="4645" width="0" hidden="1" customWidth="1"/>
    <col min="4865" max="4865" width="5.44140625" customWidth="1"/>
    <col min="4866" max="4866" width="4.44140625" customWidth="1"/>
    <col min="4867" max="4867" width="8.33203125" customWidth="1"/>
    <col min="4868" max="4868" width="7.109375" customWidth="1"/>
    <col min="4869" max="4869" width="9.33203125" customWidth="1"/>
    <col min="4870" max="4870" width="7.109375" customWidth="1"/>
    <col min="4871" max="4871" width="9.33203125" customWidth="1"/>
    <col min="4872" max="4872" width="7.109375" customWidth="1"/>
    <col min="4873" max="4873" width="9.33203125" customWidth="1"/>
    <col min="4874" max="4874" width="8.44140625" customWidth="1"/>
    <col min="4875" max="4877" width="8.5546875" customWidth="1"/>
    <col min="4879" max="4879" width="5.5546875" customWidth="1"/>
    <col min="4880" max="4880" width="4.5546875" customWidth="1"/>
    <col min="4881" max="4881" width="11.6640625" customWidth="1"/>
    <col min="4889" max="4901" width="0" hidden="1" customWidth="1"/>
    <col min="5121" max="5121" width="5.44140625" customWidth="1"/>
    <col min="5122" max="5122" width="4.44140625" customWidth="1"/>
    <col min="5123" max="5123" width="8.33203125" customWidth="1"/>
    <col min="5124" max="5124" width="7.109375" customWidth="1"/>
    <col min="5125" max="5125" width="9.33203125" customWidth="1"/>
    <col min="5126" max="5126" width="7.109375" customWidth="1"/>
    <col min="5127" max="5127" width="9.33203125" customWidth="1"/>
    <col min="5128" max="5128" width="7.109375" customWidth="1"/>
    <col min="5129" max="5129" width="9.33203125" customWidth="1"/>
    <col min="5130" max="5130" width="8.44140625" customWidth="1"/>
    <col min="5131" max="5133" width="8.5546875" customWidth="1"/>
    <col min="5135" max="5135" width="5.5546875" customWidth="1"/>
    <col min="5136" max="5136" width="4.5546875" customWidth="1"/>
    <col min="5137" max="5137" width="11.6640625" customWidth="1"/>
    <col min="5145" max="5157" width="0" hidden="1" customWidth="1"/>
    <col min="5377" max="5377" width="5.44140625" customWidth="1"/>
    <col min="5378" max="5378" width="4.44140625" customWidth="1"/>
    <col min="5379" max="5379" width="8.33203125" customWidth="1"/>
    <col min="5380" max="5380" width="7.109375" customWidth="1"/>
    <col min="5381" max="5381" width="9.33203125" customWidth="1"/>
    <col min="5382" max="5382" width="7.109375" customWidth="1"/>
    <col min="5383" max="5383" width="9.33203125" customWidth="1"/>
    <col min="5384" max="5384" width="7.109375" customWidth="1"/>
    <col min="5385" max="5385" width="9.33203125" customWidth="1"/>
    <col min="5386" max="5386" width="8.44140625" customWidth="1"/>
    <col min="5387" max="5389" width="8.5546875" customWidth="1"/>
    <col min="5391" max="5391" width="5.5546875" customWidth="1"/>
    <col min="5392" max="5392" width="4.5546875" customWidth="1"/>
    <col min="5393" max="5393" width="11.6640625" customWidth="1"/>
    <col min="5401" max="5413" width="0" hidden="1" customWidth="1"/>
    <col min="5633" max="5633" width="5.44140625" customWidth="1"/>
    <col min="5634" max="5634" width="4.44140625" customWidth="1"/>
    <col min="5635" max="5635" width="8.33203125" customWidth="1"/>
    <col min="5636" max="5636" width="7.109375" customWidth="1"/>
    <col min="5637" max="5637" width="9.33203125" customWidth="1"/>
    <col min="5638" max="5638" width="7.109375" customWidth="1"/>
    <col min="5639" max="5639" width="9.33203125" customWidth="1"/>
    <col min="5640" max="5640" width="7.109375" customWidth="1"/>
    <col min="5641" max="5641" width="9.33203125" customWidth="1"/>
    <col min="5642" max="5642" width="8.44140625" customWidth="1"/>
    <col min="5643" max="5645" width="8.5546875" customWidth="1"/>
    <col min="5647" max="5647" width="5.5546875" customWidth="1"/>
    <col min="5648" max="5648" width="4.5546875" customWidth="1"/>
    <col min="5649" max="5649" width="11.6640625" customWidth="1"/>
    <col min="5657" max="5669" width="0" hidden="1" customWidth="1"/>
    <col min="5889" max="5889" width="5.44140625" customWidth="1"/>
    <col min="5890" max="5890" width="4.44140625" customWidth="1"/>
    <col min="5891" max="5891" width="8.33203125" customWidth="1"/>
    <col min="5892" max="5892" width="7.109375" customWidth="1"/>
    <col min="5893" max="5893" width="9.33203125" customWidth="1"/>
    <col min="5894" max="5894" width="7.109375" customWidth="1"/>
    <col min="5895" max="5895" width="9.33203125" customWidth="1"/>
    <col min="5896" max="5896" width="7.109375" customWidth="1"/>
    <col min="5897" max="5897" width="9.33203125" customWidth="1"/>
    <col min="5898" max="5898" width="8.44140625" customWidth="1"/>
    <col min="5899" max="5901" width="8.5546875" customWidth="1"/>
    <col min="5903" max="5903" width="5.5546875" customWidth="1"/>
    <col min="5904" max="5904" width="4.5546875" customWidth="1"/>
    <col min="5905" max="5905" width="11.6640625" customWidth="1"/>
    <col min="5913" max="5925" width="0" hidden="1" customWidth="1"/>
    <col min="6145" max="6145" width="5.44140625" customWidth="1"/>
    <col min="6146" max="6146" width="4.44140625" customWidth="1"/>
    <col min="6147" max="6147" width="8.33203125" customWidth="1"/>
    <col min="6148" max="6148" width="7.109375" customWidth="1"/>
    <col min="6149" max="6149" width="9.33203125" customWidth="1"/>
    <col min="6150" max="6150" width="7.109375" customWidth="1"/>
    <col min="6151" max="6151" width="9.33203125" customWidth="1"/>
    <col min="6152" max="6152" width="7.109375" customWidth="1"/>
    <col min="6153" max="6153" width="9.33203125" customWidth="1"/>
    <col min="6154" max="6154" width="8.44140625" customWidth="1"/>
    <col min="6155" max="6157" width="8.5546875" customWidth="1"/>
    <col min="6159" max="6159" width="5.5546875" customWidth="1"/>
    <col min="6160" max="6160" width="4.5546875" customWidth="1"/>
    <col min="6161" max="6161" width="11.6640625" customWidth="1"/>
    <col min="6169" max="6181" width="0" hidden="1" customWidth="1"/>
    <col min="6401" max="6401" width="5.44140625" customWidth="1"/>
    <col min="6402" max="6402" width="4.44140625" customWidth="1"/>
    <col min="6403" max="6403" width="8.33203125" customWidth="1"/>
    <col min="6404" max="6404" width="7.109375" customWidth="1"/>
    <col min="6405" max="6405" width="9.33203125" customWidth="1"/>
    <col min="6406" max="6406" width="7.109375" customWidth="1"/>
    <col min="6407" max="6407" width="9.33203125" customWidth="1"/>
    <col min="6408" max="6408" width="7.109375" customWidth="1"/>
    <col min="6409" max="6409" width="9.33203125" customWidth="1"/>
    <col min="6410" max="6410" width="8.44140625" customWidth="1"/>
    <col min="6411" max="6413" width="8.5546875" customWidth="1"/>
    <col min="6415" max="6415" width="5.5546875" customWidth="1"/>
    <col min="6416" max="6416" width="4.5546875" customWidth="1"/>
    <col min="6417" max="6417" width="11.6640625" customWidth="1"/>
    <col min="6425" max="6437" width="0" hidden="1" customWidth="1"/>
    <col min="6657" max="6657" width="5.44140625" customWidth="1"/>
    <col min="6658" max="6658" width="4.44140625" customWidth="1"/>
    <col min="6659" max="6659" width="8.33203125" customWidth="1"/>
    <col min="6660" max="6660" width="7.109375" customWidth="1"/>
    <col min="6661" max="6661" width="9.33203125" customWidth="1"/>
    <col min="6662" max="6662" width="7.109375" customWidth="1"/>
    <col min="6663" max="6663" width="9.33203125" customWidth="1"/>
    <col min="6664" max="6664" width="7.109375" customWidth="1"/>
    <col min="6665" max="6665" width="9.33203125" customWidth="1"/>
    <col min="6666" max="6666" width="8.44140625" customWidth="1"/>
    <col min="6667" max="6669" width="8.5546875" customWidth="1"/>
    <col min="6671" max="6671" width="5.5546875" customWidth="1"/>
    <col min="6672" max="6672" width="4.5546875" customWidth="1"/>
    <col min="6673" max="6673" width="11.6640625" customWidth="1"/>
    <col min="6681" max="6693" width="0" hidden="1" customWidth="1"/>
    <col min="6913" max="6913" width="5.44140625" customWidth="1"/>
    <col min="6914" max="6914" width="4.44140625" customWidth="1"/>
    <col min="6915" max="6915" width="8.33203125" customWidth="1"/>
    <col min="6916" max="6916" width="7.109375" customWidth="1"/>
    <col min="6917" max="6917" width="9.33203125" customWidth="1"/>
    <col min="6918" max="6918" width="7.109375" customWidth="1"/>
    <col min="6919" max="6919" width="9.33203125" customWidth="1"/>
    <col min="6920" max="6920" width="7.109375" customWidth="1"/>
    <col min="6921" max="6921" width="9.33203125" customWidth="1"/>
    <col min="6922" max="6922" width="8.44140625" customWidth="1"/>
    <col min="6923" max="6925" width="8.5546875" customWidth="1"/>
    <col min="6927" max="6927" width="5.5546875" customWidth="1"/>
    <col min="6928" max="6928" width="4.5546875" customWidth="1"/>
    <col min="6929" max="6929" width="11.6640625" customWidth="1"/>
    <col min="6937" max="6949" width="0" hidden="1" customWidth="1"/>
    <col min="7169" max="7169" width="5.44140625" customWidth="1"/>
    <col min="7170" max="7170" width="4.44140625" customWidth="1"/>
    <col min="7171" max="7171" width="8.33203125" customWidth="1"/>
    <col min="7172" max="7172" width="7.109375" customWidth="1"/>
    <col min="7173" max="7173" width="9.33203125" customWidth="1"/>
    <col min="7174" max="7174" width="7.109375" customWidth="1"/>
    <col min="7175" max="7175" width="9.33203125" customWidth="1"/>
    <col min="7176" max="7176" width="7.109375" customWidth="1"/>
    <col min="7177" max="7177" width="9.33203125" customWidth="1"/>
    <col min="7178" max="7178" width="8.44140625" customWidth="1"/>
    <col min="7179" max="7181" width="8.5546875" customWidth="1"/>
    <col min="7183" max="7183" width="5.5546875" customWidth="1"/>
    <col min="7184" max="7184" width="4.5546875" customWidth="1"/>
    <col min="7185" max="7185" width="11.6640625" customWidth="1"/>
    <col min="7193" max="7205" width="0" hidden="1" customWidth="1"/>
    <col min="7425" max="7425" width="5.44140625" customWidth="1"/>
    <col min="7426" max="7426" width="4.44140625" customWidth="1"/>
    <col min="7427" max="7427" width="8.33203125" customWidth="1"/>
    <col min="7428" max="7428" width="7.109375" customWidth="1"/>
    <col min="7429" max="7429" width="9.33203125" customWidth="1"/>
    <col min="7430" max="7430" width="7.109375" customWidth="1"/>
    <col min="7431" max="7431" width="9.33203125" customWidth="1"/>
    <col min="7432" max="7432" width="7.109375" customWidth="1"/>
    <col min="7433" max="7433" width="9.33203125" customWidth="1"/>
    <col min="7434" max="7434" width="8.44140625" customWidth="1"/>
    <col min="7435" max="7437" width="8.5546875" customWidth="1"/>
    <col min="7439" max="7439" width="5.5546875" customWidth="1"/>
    <col min="7440" max="7440" width="4.5546875" customWidth="1"/>
    <col min="7441" max="7441" width="11.6640625" customWidth="1"/>
    <col min="7449" max="7461" width="0" hidden="1" customWidth="1"/>
    <col min="7681" max="7681" width="5.44140625" customWidth="1"/>
    <col min="7682" max="7682" width="4.44140625" customWidth="1"/>
    <col min="7683" max="7683" width="8.33203125" customWidth="1"/>
    <col min="7684" max="7684" width="7.109375" customWidth="1"/>
    <col min="7685" max="7685" width="9.33203125" customWidth="1"/>
    <col min="7686" max="7686" width="7.109375" customWidth="1"/>
    <col min="7687" max="7687" width="9.33203125" customWidth="1"/>
    <col min="7688" max="7688" width="7.109375" customWidth="1"/>
    <col min="7689" max="7689" width="9.33203125" customWidth="1"/>
    <col min="7690" max="7690" width="8.44140625" customWidth="1"/>
    <col min="7691" max="7693" width="8.5546875" customWidth="1"/>
    <col min="7695" max="7695" width="5.5546875" customWidth="1"/>
    <col min="7696" max="7696" width="4.5546875" customWidth="1"/>
    <col min="7697" max="7697" width="11.6640625" customWidth="1"/>
    <col min="7705" max="7717" width="0" hidden="1" customWidth="1"/>
    <col min="7937" max="7937" width="5.44140625" customWidth="1"/>
    <col min="7938" max="7938" width="4.44140625" customWidth="1"/>
    <col min="7939" max="7939" width="8.33203125" customWidth="1"/>
    <col min="7940" max="7940" width="7.109375" customWidth="1"/>
    <col min="7941" max="7941" width="9.33203125" customWidth="1"/>
    <col min="7942" max="7942" width="7.109375" customWidth="1"/>
    <col min="7943" max="7943" width="9.33203125" customWidth="1"/>
    <col min="7944" max="7944" width="7.109375" customWidth="1"/>
    <col min="7945" max="7945" width="9.33203125" customWidth="1"/>
    <col min="7946" max="7946" width="8.44140625" customWidth="1"/>
    <col min="7947" max="7949" width="8.5546875" customWidth="1"/>
    <col min="7951" max="7951" width="5.5546875" customWidth="1"/>
    <col min="7952" max="7952" width="4.5546875" customWidth="1"/>
    <col min="7953" max="7953" width="11.6640625" customWidth="1"/>
    <col min="7961" max="7973" width="0" hidden="1" customWidth="1"/>
    <col min="8193" max="8193" width="5.44140625" customWidth="1"/>
    <col min="8194" max="8194" width="4.44140625" customWidth="1"/>
    <col min="8195" max="8195" width="8.33203125" customWidth="1"/>
    <col min="8196" max="8196" width="7.109375" customWidth="1"/>
    <col min="8197" max="8197" width="9.33203125" customWidth="1"/>
    <col min="8198" max="8198" width="7.109375" customWidth="1"/>
    <col min="8199" max="8199" width="9.33203125" customWidth="1"/>
    <col min="8200" max="8200" width="7.109375" customWidth="1"/>
    <col min="8201" max="8201" width="9.33203125" customWidth="1"/>
    <col min="8202" max="8202" width="8.44140625" customWidth="1"/>
    <col min="8203" max="8205" width="8.5546875" customWidth="1"/>
    <col min="8207" max="8207" width="5.5546875" customWidth="1"/>
    <col min="8208" max="8208" width="4.5546875" customWidth="1"/>
    <col min="8209" max="8209" width="11.6640625" customWidth="1"/>
    <col min="8217" max="8229" width="0" hidden="1" customWidth="1"/>
    <col min="8449" max="8449" width="5.44140625" customWidth="1"/>
    <col min="8450" max="8450" width="4.44140625" customWidth="1"/>
    <col min="8451" max="8451" width="8.33203125" customWidth="1"/>
    <col min="8452" max="8452" width="7.109375" customWidth="1"/>
    <col min="8453" max="8453" width="9.33203125" customWidth="1"/>
    <col min="8454" max="8454" width="7.109375" customWidth="1"/>
    <col min="8455" max="8455" width="9.33203125" customWidth="1"/>
    <col min="8456" max="8456" width="7.109375" customWidth="1"/>
    <col min="8457" max="8457" width="9.33203125" customWidth="1"/>
    <col min="8458" max="8458" width="8.44140625" customWidth="1"/>
    <col min="8459" max="8461" width="8.5546875" customWidth="1"/>
    <col min="8463" max="8463" width="5.5546875" customWidth="1"/>
    <col min="8464" max="8464" width="4.5546875" customWidth="1"/>
    <col min="8465" max="8465" width="11.6640625" customWidth="1"/>
    <col min="8473" max="8485" width="0" hidden="1" customWidth="1"/>
    <col min="8705" max="8705" width="5.44140625" customWidth="1"/>
    <col min="8706" max="8706" width="4.44140625" customWidth="1"/>
    <col min="8707" max="8707" width="8.33203125" customWidth="1"/>
    <col min="8708" max="8708" width="7.109375" customWidth="1"/>
    <col min="8709" max="8709" width="9.33203125" customWidth="1"/>
    <col min="8710" max="8710" width="7.109375" customWidth="1"/>
    <col min="8711" max="8711" width="9.33203125" customWidth="1"/>
    <col min="8712" max="8712" width="7.109375" customWidth="1"/>
    <col min="8713" max="8713" width="9.33203125" customWidth="1"/>
    <col min="8714" max="8714" width="8.44140625" customWidth="1"/>
    <col min="8715" max="8717" width="8.5546875" customWidth="1"/>
    <col min="8719" max="8719" width="5.5546875" customWidth="1"/>
    <col min="8720" max="8720" width="4.5546875" customWidth="1"/>
    <col min="8721" max="8721" width="11.6640625" customWidth="1"/>
    <col min="8729" max="8741" width="0" hidden="1" customWidth="1"/>
    <col min="8961" max="8961" width="5.44140625" customWidth="1"/>
    <col min="8962" max="8962" width="4.44140625" customWidth="1"/>
    <col min="8963" max="8963" width="8.33203125" customWidth="1"/>
    <col min="8964" max="8964" width="7.109375" customWidth="1"/>
    <col min="8965" max="8965" width="9.33203125" customWidth="1"/>
    <col min="8966" max="8966" width="7.109375" customWidth="1"/>
    <col min="8967" max="8967" width="9.33203125" customWidth="1"/>
    <col min="8968" max="8968" width="7.109375" customWidth="1"/>
    <col min="8969" max="8969" width="9.33203125" customWidth="1"/>
    <col min="8970" max="8970" width="8.44140625" customWidth="1"/>
    <col min="8971" max="8973" width="8.5546875" customWidth="1"/>
    <col min="8975" max="8975" width="5.5546875" customWidth="1"/>
    <col min="8976" max="8976" width="4.5546875" customWidth="1"/>
    <col min="8977" max="8977" width="11.6640625" customWidth="1"/>
    <col min="8985" max="8997" width="0" hidden="1" customWidth="1"/>
    <col min="9217" max="9217" width="5.44140625" customWidth="1"/>
    <col min="9218" max="9218" width="4.44140625" customWidth="1"/>
    <col min="9219" max="9219" width="8.33203125" customWidth="1"/>
    <col min="9220" max="9220" width="7.109375" customWidth="1"/>
    <col min="9221" max="9221" width="9.33203125" customWidth="1"/>
    <col min="9222" max="9222" width="7.109375" customWidth="1"/>
    <col min="9223" max="9223" width="9.33203125" customWidth="1"/>
    <col min="9224" max="9224" width="7.109375" customWidth="1"/>
    <col min="9225" max="9225" width="9.33203125" customWidth="1"/>
    <col min="9226" max="9226" width="8.44140625" customWidth="1"/>
    <col min="9227" max="9229" width="8.5546875" customWidth="1"/>
    <col min="9231" max="9231" width="5.5546875" customWidth="1"/>
    <col min="9232" max="9232" width="4.5546875" customWidth="1"/>
    <col min="9233" max="9233" width="11.6640625" customWidth="1"/>
    <col min="9241" max="9253" width="0" hidden="1" customWidth="1"/>
    <col min="9473" max="9473" width="5.44140625" customWidth="1"/>
    <col min="9474" max="9474" width="4.44140625" customWidth="1"/>
    <col min="9475" max="9475" width="8.33203125" customWidth="1"/>
    <col min="9476" max="9476" width="7.109375" customWidth="1"/>
    <col min="9477" max="9477" width="9.33203125" customWidth="1"/>
    <col min="9478" max="9478" width="7.109375" customWidth="1"/>
    <col min="9479" max="9479" width="9.33203125" customWidth="1"/>
    <col min="9480" max="9480" width="7.109375" customWidth="1"/>
    <col min="9481" max="9481" width="9.33203125" customWidth="1"/>
    <col min="9482" max="9482" width="8.44140625" customWidth="1"/>
    <col min="9483" max="9485" width="8.5546875" customWidth="1"/>
    <col min="9487" max="9487" width="5.5546875" customWidth="1"/>
    <col min="9488" max="9488" width="4.5546875" customWidth="1"/>
    <col min="9489" max="9489" width="11.6640625" customWidth="1"/>
    <col min="9497" max="9509" width="0" hidden="1" customWidth="1"/>
    <col min="9729" max="9729" width="5.44140625" customWidth="1"/>
    <col min="9730" max="9730" width="4.44140625" customWidth="1"/>
    <col min="9731" max="9731" width="8.33203125" customWidth="1"/>
    <col min="9732" max="9732" width="7.109375" customWidth="1"/>
    <col min="9733" max="9733" width="9.33203125" customWidth="1"/>
    <col min="9734" max="9734" width="7.109375" customWidth="1"/>
    <col min="9735" max="9735" width="9.33203125" customWidth="1"/>
    <col min="9736" max="9736" width="7.109375" customWidth="1"/>
    <col min="9737" max="9737" width="9.33203125" customWidth="1"/>
    <col min="9738" max="9738" width="8.44140625" customWidth="1"/>
    <col min="9739" max="9741" width="8.5546875" customWidth="1"/>
    <col min="9743" max="9743" width="5.5546875" customWidth="1"/>
    <col min="9744" max="9744" width="4.5546875" customWidth="1"/>
    <col min="9745" max="9745" width="11.6640625" customWidth="1"/>
    <col min="9753" max="9765" width="0" hidden="1" customWidth="1"/>
    <col min="9985" max="9985" width="5.44140625" customWidth="1"/>
    <col min="9986" max="9986" width="4.44140625" customWidth="1"/>
    <col min="9987" max="9987" width="8.33203125" customWidth="1"/>
    <col min="9988" max="9988" width="7.109375" customWidth="1"/>
    <col min="9989" max="9989" width="9.33203125" customWidth="1"/>
    <col min="9990" max="9990" width="7.109375" customWidth="1"/>
    <col min="9991" max="9991" width="9.33203125" customWidth="1"/>
    <col min="9992" max="9992" width="7.109375" customWidth="1"/>
    <col min="9993" max="9993" width="9.33203125" customWidth="1"/>
    <col min="9994" max="9994" width="8.44140625" customWidth="1"/>
    <col min="9995" max="9997" width="8.5546875" customWidth="1"/>
    <col min="9999" max="9999" width="5.5546875" customWidth="1"/>
    <col min="10000" max="10000" width="4.5546875" customWidth="1"/>
    <col min="10001" max="10001" width="11.6640625" customWidth="1"/>
    <col min="10009" max="10021" width="0" hidden="1" customWidth="1"/>
    <col min="10241" max="10241" width="5.44140625" customWidth="1"/>
    <col min="10242" max="10242" width="4.44140625" customWidth="1"/>
    <col min="10243" max="10243" width="8.33203125" customWidth="1"/>
    <col min="10244" max="10244" width="7.109375" customWidth="1"/>
    <col min="10245" max="10245" width="9.33203125" customWidth="1"/>
    <col min="10246" max="10246" width="7.109375" customWidth="1"/>
    <col min="10247" max="10247" width="9.33203125" customWidth="1"/>
    <col min="10248" max="10248" width="7.109375" customWidth="1"/>
    <col min="10249" max="10249" width="9.33203125" customWidth="1"/>
    <col min="10250" max="10250" width="8.44140625" customWidth="1"/>
    <col min="10251" max="10253" width="8.5546875" customWidth="1"/>
    <col min="10255" max="10255" width="5.5546875" customWidth="1"/>
    <col min="10256" max="10256" width="4.5546875" customWidth="1"/>
    <col min="10257" max="10257" width="11.6640625" customWidth="1"/>
    <col min="10265" max="10277" width="0" hidden="1" customWidth="1"/>
    <col min="10497" max="10497" width="5.44140625" customWidth="1"/>
    <col min="10498" max="10498" width="4.44140625" customWidth="1"/>
    <col min="10499" max="10499" width="8.33203125" customWidth="1"/>
    <col min="10500" max="10500" width="7.109375" customWidth="1"/>
    <col min="10501" max="10501" width="9.33203125" customWidth="1"/>
    <col min="10502" max="10502" width="7.109375" customWidth="1"/>
    <col min="10503" max="10503" width="9.33203125" customWidth="1"/>
    <col min="10504" max="10504" width="7.109375" customWidth="1"/>
    <col min="10505" max="10505" width="9.33203125" customWidth="1"/>
    <col min="10506" max="10506" width="8.44140625" customWidth="1"/>
    <col min="10507" max="10509" width="8.5546875" customWidth="1"/>
    <col min="10511" max="10511" width="5.5546875" customWidth="1"/>
    <col min="10512" max="10512" width="4.5546875" customWidth="1"/>
    <col min="10513" max="10513" width="11.6640625" customWidth="1"/>
    <col min="10521" max="10533" width="0" hidden="1" customWidth="1"/>
    <col min="10753" max="10753" width="5.44140625" customWidth="1"/>
    <col min="10754" max="10754" width="4.44140625" customWidth="1"/>
    <col min="10755" max="10755" width="8.33203125" customWidth="1"/>
    <col min="10756" max="10756" width="7.109375" customWidth="1"/>
    <col min="10757" max="10757" width="9.33203125" customWidth="1"/>
    <col min="10758" max="10758" width="7.109375" customWidth="1"/>
    <col min="10759" max="10759" width="9.33203125" customWidth="1"/>
    <col min="10760" max="10760" width="7.109375" customWidth="1"/>
    <col min="10761" max="10761" width="9.33203125" customWidth="1"/>
    <col min="10762" max="10762" width="8.44140625" customWidth="1"/>
    <col min="10763" max="10765" width="8.5546875" customWidth="1"/>
    <col min="10767" max="10767" width="5.5546875" customWidth="1"/>
    <col min="10768" max="10768" width="4.5546875" customWidth="1"/>
    <col min="10769" max="10769" width="11.6640625" customWidth="1"/>
    <col min="10777" max="10789" width="0" hidden="1" customWidth="1"/>
    <col min="11009" max="11009" width="5.44140625" customWidth="1"/>
    <col min="11010" max="11010" width="4.44140625" customWidth="1"/>
    <col min="11011" max="11011" width="8.33203125" customWidth="1"/>
    <col min="11012" max="11012" width="7.109375" customWidth="1"/>
    <col min="11013" max="11013" width="9.33203125" customWidth="1"/>
    <col min="11014" max="11014" width="7.109375" customWidth="1"/>
    <col min="11015" max="11015" width="9.33203125" customWidth="1"/>
    <col min="11016" max="11016" width="7.109375" customWidth="1"/>
    <col min="11017" max="11017" width="9.33203125" customWidth="1"/>
    <col min="11018" max="11018" width="8.44140625" customWidth="1"/>
    <col min="11019" max="11021" width="8.5546875" customWidth="1"/>
    <col min="11023" max="11023" width="5.5546875" customWidth="1"/>
    <col min="11024" max="11024" width="4.5546875" customWidth="1"/>
    <col min="11025" max="11025" width="11.6640625" customWidth="1"/>
    <col min="11033" max="11045" width="0" hidden="1" customWidth="1"/>
    <col min="11265" max="11265" width="5.44140625" customWidth="1"/>
    <col min="11266" max="11266" width="4.44140625" customWidth="1"/>
    <col min="11267" max="11267" width="8.33203125" customWidth="1"/>
    <col min="11268" max="11268" width="7.109375" customWidth="1"/>
    <col min="11269" max="11269" width="9.33203125" customWidth="1"/>
    <col min="11270" max="11270" width="7.109375" customWidth="1"/>
    <col min="11271" max="11271" width="9.33203125" customWidth="1"/>
    <col min="11272" max="11272" width="7.109375" customWidth="1"/>
    <col min="11273" max="11273" width="9.33203125" customWidth="1"/>
    <col min="11274" max="11274" width="8.44140625" customWidth="1"/>
    <col min="11275" max="11277" width="8.5546875" customWidth="1"/>
    <col min="11279" max="11279" width="5.5546875" customWidth="1"/>
    <col min="11280" max="11280" width="4.5546875" customWidth="1"/>
    <col min="11281" max="11281" width="11.6640625" customWidth="1"/>
    <col min="11289" max="11301" width="0" hidden="1" customWidth="1"/>
    <col min="11521" max="11521" width="5.44140625" customWidth="1"/>
    <col min="11522" max="11522" width="4.44140625" customWidth="1"/>
    <col min="11523" max="11523" width="8.33203125" customWidth="1"/>
    <col min="11524" max="11524" width="7.109375" customWidth="1"/>
    <col min="11525" max="11525" width="9.33203125" customWidth="1"/>
    <col min="11526" max="11526" width="7.109375" customWidth="1"/>
    <col min="11527" max="11527" width="9.33203125" customWidth="1"/>
    <col min="11528" max="11528" width="7.109375" customWidth="1"/>
    <col min="11529" max="11529" width="9.33203125" customWidth="1"/>
    <col min="11530" max="11530" width="8.44140625" customWidth="1"/>
    <col min="11531" max="11533" width="8.5546875" customWidth="1"/>
    <col min="11535" max="11535" width="5.5546875" customWidth="1"/>
    <col min="11536" max="11536" width="4.5546875" customWidth="1"/>
    <col min="11537" max="11537" width="11.6640625" customWidth="1"/>
    <col min="11545" max="11557" width="0" hidden="1" customWidth="1"/>
    <col min="11777" max="11777" width="5.44140625" customWidth="1"/>
    <col min="11778" max="11778" width="4.44140625" customWidth="1"/>
    <col min="11779" max="11779" width="8.33203125" customWidth="1"/>
    <col min="11780" max="11780" width="7.109375" customWidth="1"/>
    <col min="11781" max="11781" width="9.33203125" customWidth="1"/>
    <col min="11782" max="11782" width="7.109375" customWidth="1"/>
    <col min="11783" max="11783" width="9.33203125" customWidth="1"/>
    <col min="11784" max="11784" width="7.109375" customWidth="1"/>
    <col min="11785" max="11785" width="9.33203125" customWidth="1"/>
    <col min="11786" max="11786" width="8.44140625" customWidth="1"/>
    <col min="11787" max="11789" width="8.5546875" customWidth="1"/>
    <col min="11791" max="11791" width="5.5546875" customWidth="1"/>
    <col min="11792" max="11792" width="4.5546875" customWidth="1"/>
    <col min="11793" max="11793" width="11.6640625" customWidth="1"/>
    <col min="11801" max="11813" width="0" hidden="1" customWidth="1"/>
    <col min="12033" max="12033" width="5.44140625" customWidth="1"/>
    <col min="12034" max="12034" width="4.44140625" customWidth="1"/>
    <col min="12035" max="12035" width="8.33203125" customWidth="1"/>
    <col min="12036" max="12036" width="7.109375" customWidth="1"/>
    <col min="12037" max="12037" width="9.33203125" customWidth="1"/>
    <col min="12038" max="12038" width="7.109375" customWidth="1"/>
    <col min="12039" max="12039" width="9.33203125" customWidth="1"/>
    <col min="12040" max="12040" width="7.109375" customWidth="1"/>
    <col min="12041" max="12041" width="9.33203125" customWidth="1"/>
    <col min="12042" max="12042" width="8.44140625" customWidth="1"/>
    <col min="12043" max="12045" width="8.5546875" customWidth="1"/>
    <col min="12047" max="12047" width="5.5546875" customWidth="1"/>
    <col min="12048" max="12048" width="4.5546875" customWidth="1"/>
    <col min="12049" max="12049" width="11.6640625" customWidth="1"/>
    <col min="12057" max="12069" width="0" hidden="1" customWidth="1"/>
    <col min="12289" max="12289" width="5.44140625" customWidth="1"/>
    <col min="12290" max="12290" width="4.44140625" customWidth="1"/>
    <col min="12291" max="12291" width="8.33203125" customWidth="1"/>
    <col min="12292" max="12292" width="7.109375" customWidth="1"/>
    <col min="12293" max="12293" width="9.33203125" customWidth="1"/>
    <col min="12294" max="12294" width="7.109375" customWidth="1"/>
    <col min="12295" max="12295" width="9.33203125" customWidth="1"/>
    <col min="12296" max="12296" width="7.109375" customWidth="1"/>
    <col min="12297" max="12297" width="9.33203125" customWidth="1"/>
    <col min="12298" max="12298" width="8.44140625" customWidth="1"/>
    <col min="12299" max="12301" width="8.5546875" customWidth="1"/>
    <col min="12303" max="12303" width="5.5546875" customWidth="1"/>
    <col min="12304" max="12304" width="4.5546875" customWidth="1"/>
    <col min="12305" max="12305" width="11.6640625" customWidth="1"/>
    <col min="12313" max="12325" width="0" hidden="1" customWidth="1"/>
    <col min="12545" max="12545" width="5.44140625" customWidth="1"/>
    <col min="12546" max="12546" width="4.44140625" customWidth="1"/>
    <col min="12547" max="12547" width="8.33203125" customWidth="1"/>
    <col min="12548" max="12548" width="7.109375" customWidth="1"/>
    <col min="12549" max="12549" width="9.33203125" customWidth="1"/>
    <col min="12550" max="12550" width="7.109375" customWidth="1"/>
    <col min="12551" max="12551" width="9.33203125" customWidth="1"/>
    <col min="12552" max="12552" width="7.109375" customWidth="1"/>
    <col min="12553" max="12553" width="9.33203125" customWidth="1"/>
    <col min="12554" max="12554" width="8.44140625" customWidth="1"/>
    <col min="12555" max="12557" width="8.5546875" customWidth="1"/>
    <col min="12559" max="12559" width="5.5546875" customWidth="1"/>
    <col min="12560" max="12560" width="4.5546875" customWidth="1"/>
    <col min="12561" max="12561" width="11.6640625" customWidth="1"/>
    <col min="12569" max="12581" width="0" hidden="1" customWidth="1"/>
    <col min="12801" max="12801" width="5.44140625" customWidth="1"/>
    <col min="12802" max="12802" width="4.44140625" customWidth="1"/>
    <col min="12803" max="12803" width="8.33203125" customWidth="1"/>
    <col min="12804" max="12804" width="7.109375" customWidth="1"/>
    <col min="12805" max="12805" width="9.33203125" customWidth="1"/>
    <col min="12806" max="12806" width="7.109375" customWidth="1"/>
    <col min="12807" max="12807" width="9.33203125" customWidth="1"/>
    <col min="12808" max="12808" width="7.109375" customWidth="1"/>
    <col min="12809" max="12809" width="9.33203125" customWidth="1"/>
    <col min="12810" max="12810" width="8.44140625" customWidth="1"/>
    <col min="12811" max="12813" width="8.5546875" customWidth="1"/>
    <col min="12815" max="12815" width="5.5546875" customWidth="1"/>
    <col min="12816" max="12816" width="4.5546875" customWidth="1"/>
    <col min="12817" max="12817" width="11.6640625" customWidth="1"/>
    <col min="12825" max="12837" width="0" hidden="1" customWidth="1"/>
    <col min="13057" max="13057" width="5.44140625" customWidth="1"/>
    <col min="13058" max="13058" width="4.44140625" customWidth="1"/>
    <col min="13059" max="13059" width="8.33203125" customWidth="1"/>
    <col min="13060" max="13060" width="7.109375" customWidth="1"/>
    <col min="13061" max="13061" width="9.33203125" customWidth="1"/>
    <col min="13062" max="13062" width="7.109375" customWidth="1"/>
    <col min="13063" max="13063" width="9.33203125" customWidth="1"/>
    <col min="13064" max="13064" width="7.109375" customWidth="1"/>
    <col min="13065" max="13065" width="9.33203125" customWidth="1"/>
    <col min="13066" max="13066" width="8.44140625" customWidth="1"/>
    <col min="13067" max="13069" width="8.5546875" customWidth="1"/>
    <col min="13071" max="13071" width="5.5546875" customWidth="1"/>
    <col min="13072" max="13072" width="4.5546875" customWidth="1"/>
    <col min="13073" max="13073" width="11.6640625" customWidth="1"/>
    <col min="13081" max="13093" width="0" hidden="1" customWidth="1"/>
    <col min="13313" max="13313" width="5.44140625" customWidth="1"/>
    <col min="13314" max="13314" width="4.44140625" customWidth="1"/>
    <col min="13315" max="13315" width="8.33203125" customWidth="1"/>
    <col min="13316" max="13316" width="7.109375" customWidth="1"/>
    <col min="13317" max="13317" width="9.33203125" customWidth="1"/>
    <col min="13318" max="13318" width="7.109375" customWidth="1"/>
    <col min="13319" max="13319" width="9.33203125" customWidth="1"/>
    <col min="13320" max="13320" width="7.109375" customWidth="1"/>
    <col min="13321" max="13321" width="9.33203125" customWidth="1"/>
    <col min="13322" max="13322" width="8.44140625" customWidth="1"/>
    <col min="13323" max="13325" width="8.5546875" customWidth="1"/>
    <col min="13327" max="13327" width="5.5546875" customWidth="1"/>
    <col min="13328" max="13328" width="4.5546875" customWidth="1"/>
    <col min="13329" max="13329" width="11.6640625" customWidth="1"/>
    <col min="13337" max="13349" width="0" hidden="1" customWidth="1"/>
    <col min="13569" max="13569" width="5.44140625" customWidth="1"/>
    <col min="13570" max="13570" width="4.44140625" customWidth="1"/>
    <col min="13571" max="13571" width="8.33203125" customWidth="1"/>
    <col min="13572" max="13572" width="7.109375" customWidth="1"/>
    <col min="13573" max="13573" width="9.33203125" customWidth="1"/>
    <col min="13574" max="13574" width="7.109375" customWidth="1"/>
    <col min="13575" max="13575" width="9.33203125" customWidth="1"/>
    <col min="13576" max="13576" width="7.109375" customWidth="1"/>
    <col min="13577" max="13577" width="9.33203125" customWidth="1"/>
    <col min="13578" max="13578" width="8.44140625" customWidth="1"/>
    <col min="13579" max="13581" width="8.5546875" customWidth="1"/>
    <col min="13583" max="13583" width="5.5546875" customWidth="1"/>
    <col min="13584" max="13584" width="4.5546875" customWidth="1"/>
    <col min="13585" max="13585" width="11.6640625" customWidth="1"/>
    <col min="13593" max="13605" width="0" hidden="1" customWidth="1"/>
    <col min="13825" max="13825" width="5.44140625" customWidth="1"/>
    <col min="13826" max="13826" width="4.44140625" customWidth="1"/>
    <col min="13827" max="13827" width="8.33203125" customWidth="1"/>
    <col min="13828" max="13828" width="7.109375" customWidth="1"/>
    <col min="13829" max="13829" width="9.33203125" customWidth="1"/>
    <col min="13830" max="13830" width="7.109375" customWidth="1"/>
    <col min="13831" max="13831" width="9.33203125" customWidth="1"/>
    <col min="13832" max="13832" width="7.109375" customWidth="1"/>
    <col min="13833" max="13833" width="9.33203125" customWidth="1"/>
    <col min="13834" max="13834" width="8.44140625" customWidth="1"/>
    <col min="13835" max="13837" width="8.5546875" customWidth="1"/>
    <col min="13839" max="13839" width="5.5546875" customWidth="1"/>
    <col min="13840" max="13840" width="4.5546875" customWidth="1"/>
    <col min="13841" max="13841" width="11.6640625" customWidth="1"/>
    <col min="13849" max="13861" width="0" hidden="1" customWidth="1"/>
    <col min="14081" max="14081" width="5.44140625" customWidth="1"/>
    <col min="14082" max="14082" width="4.44140625" customWidth="1"/>
    <col min="14083" max="14083" width="8.33203125" customWidth="1"/>
    <col min="14084" max="14084" width="7.109375" customWidth="1"/>
    <col min="14085" max="14085" width="9.33203125" customWidth="1"/>
    <col min="14086" max="14086" width="7.109375" customWidth="1"/>
    <col min="14087" max="14087" width="9.33203125" customWidth="1"/>
    <col min="14088" max="14088" width="7.109375" customWidth="1"/>
    <col min="14089" max="14089" width="9.33203125" customWidth="1"/>
    <col min="14090" max="14090" width="8.44140625" customWidth="1"/>
    <col min="14091" max="14093" width="8.5546875" customWidth="1"/>
    <col min="14095" max="14095" width="5.5546875" customWidth="1"/>
    <col min="14096" max="14096" width="4.5546875" customWidth="1"/>
    <col min="14097" max="14097" width="11.6640625" customWidth="1"/>
    <col min="14105" max="14117" width="0" hidden="1" customWidth="1"/>
    <col min="14337" max="14337" width="5.44140625" customWidth="1"/>
    <col min="14338" max="14338" width="4.44140625" customWidth="1"/>
    <col min="14339" max="14339" width="8.33203125" customWidth="1"/>
    <col min="14340" max="14340" width="7.109375" customWidth="1"/>
    <col min="14341" max="14341" width="9.33203125" customWidth="1"/>
    <col min="14342" max="14342" width="7.109375" customWidth="1"/>
    <col min="14343" max="14343" width="9.33203125" customWidth="1"/>
    <col min="14344" max="14344" width="7.109375" customWidth="1"/>
    <col min="14345" max="14345" width="9.33203125" customWidth="1"/>
    <col min="14346" max="14346" width="8.44140625" customWidth="1"/>
    <col min="14347" max="14349" width="8.5546875" customWidth="1"/>
    <col min="14351" max="14351" width="5.5546875" customWidth="1"/>
    <col min="14352" max="14352" width="4.5546875" customWidth="1"/>
    <col min="14353" max="14353" width="11.6640625" customWidth="1"/>
    <col min="14361" max="14373" width="0" hidden="1" customWidth="1"/>
    <col min="14593" max="14593" width="5.44140625" customWidth="1"/>
    <col min="14594" max="14594" width="4.44140625" customWidth="1"/>
    <col min="14595" max="14595" width="8.33203125" customWidth="1"/>
    <col min="14596" max="14596" width="7.109375" customWidth="1"/>
    <col min="14597" max="14597" width="9.33203125" customWidth="1"/>
    <col min="14598" max="14598" width="7.109375" customWidth="1"/>
    <col min="14599" max="14599" width="9.33203125" customWidth="1"/>
    <col min="14600" max="14600" width="7.109375" customWidth="1"/>
    <col min="14601" max="14601" width="9.33203125" customWidth="1"/>
    <col min="14602" max="14602" width="8.44140625" customWidth="1"/>
    <col min="14603" max="14605" width="8.5546875" customWidth="1"/>
    <col min="14607" max="14607" width="5.5546875" customWidth="1"/>
    <col min="14608" max="14608" width="4.5546875" customWidth="1"/>
    <col min="14609" max="14609" width="11.6640625" customWidth="1"/>
    <col min="14617" max="14629" width="0" hidden="1" customWidth="1"/>
    <col min="14849" max="14849" width="5.44140625" customWidth="1"/>
    <col min="14850" max="14850" width="4.44140625" customWidth="1"/>
    <col min="14851" max="14851" width="8.33203125" customWidth="1"/>
    <col min="14852" max="14852" width="7.109375" customWidth="1"/>
    <col min="14853" max="14853" width="9.33203125" customWidth="1"/>
    <col min="14854" max="14854" width="7.109375" customWidth="1"/>
    <col min="14855" max="14855" width="9.33203125" customWidth="1"/>
    <col min="14856" max="14856" width="7.109375" customWidth="1"/>
    <col min="14857" max="14857" width="9.33203125" customWidth="1"/>
    <col min="14858" max="14858" width="8.44140625" customWidth="1"/>
    <col min="14859" max="14861" width="8.5546875" customWidth="1"/>
    <col min="14863" max="14863" width="5.5546875" customWidth="1"/>
    <col min="14864" max="14864" width="4.5546875" customWidth="1"/>
    <col min="14865" max="14865" width="11.6640625" customWidth="1"/>
    <col min="14873" max="14885" width="0" hidden="1" customWidth="1"/>
    <col min="15105" max="15105" width="5.44140625" customWidth="1"/>
    <col min="15106" max="15106" width="4.44140625" customWidth="1"/>
    <col min="15107" max="15107" width="8.33203125" customWidth="1"/>
    <col min="15108" max="15108" width="7.109375" customWidth="1"/>
    <col min="15109" max="15109" width="9.33203125" customWidth="1"/>
    <col min="15110" max="15110" width="7.109375" customWidth="1"/>
    <col min="15111" max="15111" width="9.33203125" customWidth="1"/>
    <col min="15112" max="15112" width="7.109375" customWidth="1"/>
    <col min="15113" max="15113" width="9.33203125" customWidth="1"/>
    <col min="15114" max="15114" width="8.44140625" customWidth="1"/>
    <col min="15115" max="15117" width="8.5546875" customWidth="1"/>
    <col min="15119" max="15119" width="5.5546875" customWidth="1"/>
    <col min="15120" max="15120" width="4.5546875" customWidth="1"/>
    <col min="15121" max="15121" width="11.6640625" customWidth="1"/>
    <col min="15129" max="15141" width="0" hidden="1" customWidth="1"/>
    <col min="15361" max="15361" width="5.44140625" customWidth="1"/>
    <col min="15362" max="15362" width="4.44140625" customWidth="1"/>
    <col min="15363" max="15363" width="8.33203125" customWidth="1"/>
    <col min="15364" max="15364" width="7.109375" customWidth="1"/>
    <col min="15365" max="15365" width="9.33203125" customWidth="1"/>
    <col min="15366" max="15366" width="7.109375" customWidth="1"/>
    <col min="15367" max="15367" width="9.33203125" customWidth="1"/>
    <col min="15368" max="15368" width="7.109375" customWidth="1"/>
    <col min="15369" max="15369" width="9.33203125" customWidth="1"/>
    <col min="15370" max="15370" width="8.44140625" customWidth="1"/>
    <col min="15371" max="15373" width="8.5546875" customWidth="1"/>
    <col min="15375" max="15375" width="5.5546875" customWidth="1"/>
    <col min="15376" max="15376" width="4.5546875" customWidth="1"/>
    <col min="15377" max="15377" width="11.6640625" customWidth="1"/>
    <col min="15385" max="15397" width="0" hidden="1" customWidth="1"/>
    <col min="15617" max="15617" width="5.44140625" customWidth="1"/>
    <col min="15618" max="15618" width="4.44140625" customWidth="1"/>
    <col min="15619" max="15619" width="8.33203125" customWidth="1"/>
    <col min="15620" max="15620" width="7.109375" customWidth="1"/>
    <col min="15621" max="15621" width="9.33203125" customWidth="1"/>
    <col min="15622" max="15622" width="7.109375" customWidth="1"/>
    <col min="15623" max="15623" width="9.33203125" customWidth="1"/>
    <col min="15624" max="15624" width="7.109375" customWidth="1"/>
    <col min="15625" max="15625" width="9.33203125" customWidth="1"/>
    <col min="15626" max="15626" width="8.44140625" customWidth="1"/>
    <col min="15627" max="15629" width="8.5546875" customWidth="1"/>
    <col min="15631" max="15631" width="5.5546875" customWidth="1"/>
    <col min="15632" max="15632" width="4.5546875" customWidth="1"/>
    <col min="15633" max="15633" width="11.6640625" customWidth="1"/>
    <col min="15641" max="15653" width="0" hidden="1" customWidth="1"/>
    <col min="15873" max="15873" width="5.44140625" customWidth="1"/>
    <col min="15874" max="15874" width="4.44140625" customWidth="1"/>
    <col min="15875" max="15875" width="8.33203125" customWidth="1"/>
    <col min="15876" max="15876" width="7.109375" customWidth="1"/>
    <col min="15877" max="15877" width="9.33203125" customWidth="1"/>
    <col min="15878" max="15878" width="7.109375" customWidth="1"/>
    <col min="15879" max="15879" width="9.33203125" customWidth="1"/>
    <col min="15880" max="15880" width="7.109375" customWidth="1"/>
    <col min="15881" max="15881" width="9.33203125" customWidth="1"/>
    <col min="15882" max="15882" width="8.44140625" customWidth="1"/>
    <col min="15883" max="15885" width="8.5546875" customWidth="1"/>
    <col min="15887" max="15887" width="5.5546875" customWidth="1"/>
    <col min="15888" max="15888" width="4.5546875" customWidth="1"/>
    <col min="15889" max="15889" width="11.6640625" customWidth="1"/>
    <col min="15897" max="15909" width="0" hidden="1" customWidth="1"/>
    <col min="16129" max="16129" width="5.44140625" customWidth="1"/>
    <col min="16130" max="16130" width="4.44140625" customWidth="1"/>
    <col min="16131" max="16131" width="8.33203125" customWidth="1"/>
    <col min="16132" max="16132" width="7.109375" customWidth="1"/>
    <col min="16133" max="16133" width="9.33203125" customWidth="1"/>
    <col min="16134" max="16134" width="7.109375" customWidth="1"/>
    <col min="16135" max="16135" width="9.33203125" customWidth="1"/>
    <col min="16136" max="16136" width="7.109375" customWidth="1"/>
    <col min="16137" max="16137" width="9.33203125" customWidth="1"/>
    <col min="16138" max="16138" width="8.44140625" customWidth="1"/>
    <col min="16139" max="16141" width="8.5546875" customWidth="1"/>
    <col min="16143" max="16143" width="5.5546875" customWidth="1"/>
    <col min="16144" max="16144" width="4.5546875" customWidth="1"/>
    <col min="16145" max="16145" width="11.6640625" customWidth="1"/>
    <col min="16153" max="16165" width="0" hidden="1" customWidth="1"/>
  </cols>
  <sheetData>
    <row r="1" spans="1:37" ht="24.6" x14ac:dyDescent="0.3">
      <c r="A1" s="314" t="str">
        <f>[1]Altalanos!$A$6</f>
        <v>Sz-Sz-B vármegyei Diákolimpia továbbjutottak és döntők</v>
      </c>
      <c r="B1" s="314"/>
      <c r="C1" s="314"/>
      <c r="D1" s="314"/>
      <c r="E1" s="314"/>
      <c r="F1" s="314"/>
      <c r="G1" s="117"/>
      <c r="H1" s="118" t="s">
        <v>26</v>
      </c>
      <c r="I1" s="119"/>
      <c r="J1" s="120"/>
      <c r="L1" s="121"/>
      <c r="M1" s="122"/>
      <c r="N1" s="123"/>
      <c r="O1" s="123" t="s">
        <v>59</v>
      </c>
      <c r="P1" s="123"/>
      <c r="Q1" s="124"/>
      <c r="R1" s="123"/>
      <c r="AB1" s="125" t="e">
        <f>IF(Y5=1,CONCATENATE(VLOOKUP(Y3,AA16:AH27,2)),CONCATENATE(VLOOKUP(Y3,AA2:AK13,2)))</f>
        <v>#N/A</v>
      </c>
      <c r="AC1" s="125" t="e">
        <f>IF(Y5=1,CONCATENATE(VLOOKUP(Y3,AA16:AK27,3)),CONCATENATE(VLOOKUP(Y3,AA2:AK13,3)))</f>
        <v>#N/A</v>
      </c>
      <c r="AD1" s="125" t="e">
        <f>IF(Y5=1,CONCATENATE(VLOOKUP(Y3,AA16:AK27,4)),CONCATENATE(VLOOKUP(Y3,AA2:AK13,4)))</f>
        <v>#N/A</v>
      </c>
      <c r="AE1" s="125" t="e">
        <f>IF(Y5=1,CONCATENATE(VLOOKUP(Y3,AA16:AK27,5)),CONCATENATE(VLOOKUP(Y3,AA2:AK13,5)))</f>
        <v>#N/A</v>
      </c>
      <c r="AF1" s="125" t="e">
        <f>IF(Y5=1,CONCATENATE(VLOOKUP(Y3,AA16:AK27,6)),CONCATENATE(VLOOKUP(Y3,AA2:AK13,6)))</f>
        <v>#N/A</v>
      </c>
      <c r="AG1" s="125" t="e">
        <f>IF(Y5=1,CONCATENATE(VLOOKUP(Y3,AA16:AK27,7)),CONCATENATE(VLOOKUP(Y3,AA2:AK13,7)))</f>
        <v>#N/A</v>
      </c>
      <c r="AH1" s="125" t="e">
        <f>IF(Y5=1,CONCATENATE(VLOOKUP(Y3,AA16:AK27,8)),CONCATENATE(VLOOKUP(Y3,AA2:AK13,8)))</f>
        <v>#N/A</v>
      </c>
      <c r="AI1" s="125" t="e">
        <f>IF(Y5=1,CONCATENATE(VLOOKUP(Y3,AA16:AK27,9)),CONCATENATE(VLOOKUP(Y3,AA2:AK13,9)))</f>
        <v>#N/A</v>
      </c>
      <c r="AJ1" s="125" t="e">
        <f>IF(Y5=1,CONCATENATE(VLOOKUP(Y3,AA16:AK27,10)),CONCATENATE(VLOOKUP(Y3,AA2:AK13,10)))</f>
        <v>#N/A</v>
      </c>
      <c r="AK1" s="125" t="e">
        <f>IF(Y5=1,CONCATENATE(VLOOKUP(Y3,AA16:AK27,11)),CONCATENATE(VLOOKUP(Y3,AA2:AK13,11)))</f>
        <v>#N/A</v>
      </c>
    </row>
    <row r="2" spans="1:37" x14ac:dyDescent="0.3">
      <c r="A2" s="126" t="s">
        <v>27</v>
      </c>
      <c r="B2" s="127"/>
      <c r="C2" s="127"/>
      <c r="D2" s="127"/>
      <c r="E2" s="127" t="str">
        <f>[1]Altalanos!$A$8</f>
        <v>II.kcs U9 fiú B</v>
      </c>
      <c r="F2" s="127"/>
      <c r="G2" s="128"/>
      <c r="H2" s="129"/>
      <c r="I2" s="129"/>
      <c r="J2" s="130"/>
      <c r="K2" s="121"/>
      <c r="L2" s="121"/>
      <c r="M2" s="121"/>
      <c r="N2" s="131"/>
      <c r="O2" s="132"/>
      <c r="P2" s="131"/>
      <c r="Q2" s="132"/>
      <c r="R2" s="131"/>
      <c r="Y2" s="133"/>
      <c r="Z2" s="134"/>
      <c r="AA2" s="134" t="s">
        <v>60</v>
      </c>
      <c r="AB2" s="135">
        <v>150</v>
      </c>
      <c r="AC2" s="135">
        <v>120</v>
      </c>
      <c r="AD2" s="135">
        <v>100</v>
      </c>
      <c r="AE2" s="135">
        <v>80</v>
      </c>
      <c r="AF2" s="135">
        <v>70</v>
      </c>
      <c r="AG2" s="135">
        <v>60</v>
      </c>
      <c r="AH2" s="135">
        <v>55</v>
      </c>
      <c r="AI2" s="135">
        <v>50</v>
      </c>
      <c r="AJ2" s="135">
        <v>45</v>
      </c>
      <c r="AK2" s="135">
        <v>40</v>
      </c>
    </row>
    <row r="3" spans="1:37" x14ac:dyDescent="0.3">
      <c r="A3" s="62" t="s">
        <v>31</v>
      </c>
      <c r="B3" s="62"/>
      <c r="C3" s="62"/>
      <c r="D3" s="62"/>
      <c r="E3" s="62" t="s">
        <v>16</v>
      </c>
      <c r="F3" s="62"/>
      <c r="G3" s="62"/>
      <c r="H3" s="62" t="s">
        <v>32</v>
      </c>
      <c r="I3" s="62"/>
      <c r="J3" s="136"/>
      <c r="K3" s="62"/>
      <c r="L3" s="137" t="s">
        <v>33</v>
      </c>
      <c r="M3" s="62"/>
      <c r="N3" s="138"/>
      <c r="O3" s="139"/>
      <c r="P3" s="138"/>
      <c r="Q3" s="140" t="s">
        <v>61</v>
      </c>
      <c r="R3" s="135" t="s">
        <v>62</v>
      </c>
      <c r="Y3" s="134">
        <f>IF(H4="OB","A",IF(H4="IX","W",H4))</f>
        <v>0</v>
      </c>
      <c r="Z3" s="134"/>
      <c r="AA3" s="134" t="s">
        <v>63</v>
      </c>
      <c r="AB3" s="135">
        <v>120</v>
      </c>
      <c r="AC3" s="135">
        <v>90</v>
      </c>
      <c r="AD3" s="135">
        <v>65</v>
      </c>
      <c r="AE3" s="135">
        <v>55</v>
      </c>
      <c r="AF3" s="135">
        <v>50</v>
      </c>
      <c r="AG3" s="135">
        <v>45</v>
      </c>
      <c r="AH3" s="135">
        <v>40</v>
      </c>
      <c r="AI3" s="135">
        <v>35</v>
      </c>
      <c r="AJ3" s="135">
        <v>25</v>
      </c>
      <c r="AK3" s="135">
        <v>20</v>
      </c>
    </row>
    <row r="4" spans="1:37" ht="15" thickBot="1" x14ac:dyDescent="0.35">
      <c r="A4" s="315">
        <f>[1]Altalanos!$A$10</f>
        <v>45776</v>
      </c>
      <c r="B4" s="315"/>
      <c r="C4" s="315"/>
      <c r="D4" s="141"/>
      <c r="E4" s="142" t="str">
        <f>[1]Altalanos!$C$10</f>
        <v>Nyíregyháza</v>
      </c>
      <c r="F4" s="142"/>
      <c r="G4" s="142"/>
      <c r="H4" s="143"/>
      <c r="I4" s="142"/>
      <c r="J4" s="144"/>
      <c r="K4" s="143"/>
      <c r="L4" s="145" t="str">
        <f>[1]Altalanos!$E$12</f>
        <v>Guti János</v>
      </c>
      <c r="M4" s="143"/>
      <c r="N4" s="146"/>
      <c r="O4" s="147"/>
      <c r="P4" s="146"/>
      <c r="Q4" s="148" t="s">
        <v>64</v>
      </c>
      <c r="R4" s="149" t="s">
        <v>65</v>
      </c>
      <c r="Y4" s="134"/>
      <c r="Z4" s="134"/>
      <c r="AA4" s="134" t="s">
        <v>66</v>
      </c>
      <c r="AB4" s="135">
        <v>90</v>
      </c>
      <c r="AC4" s="135">
        <v>60</v>
      </c>
      <c r="AD4" s="135">
        <v>45</v>
      </c>
      <c r="AE4" s="135">
        <v>34</v>
      </c>
      <c r="AF4" s="135">
        <v>27</v>
      </c>
      <c r="AG4" s="135">
        <v>22</v>
      </c>
      <c r="AH4" s="135">
        <v>18</v>
      </c>
      <c r="AI4" s="135">
        <v>15</v>
      </c>
      <c r="AJ4" s="135">
        <v>12</v>
      </c>
      <c r="AK4" s="135">
        <v>9</v>
      </c>
    </row>
    <row r="5" spans="1:37" x14ac:dyDescent="0.3">
      <c r="A5" s="34"/>
      <c r="B5" s="34" t="s">
        <v>67</v>
      </c>
      <c r="C5" s="150" t="s">
        <v>68</v>
      </c>
      <c r="D5" s="34" t="s">
        <v>69</v>
      </c>
      <c r="E5" s="34" t="s">
        <v>70</v>
      </c>
      <c r="F5" s="34"/>
      <c r="G5" s="34" t="s">
        <v>36</v>
      </c>
      <c r="H5" s="34"/>
      <c r="I5" s="34" t="s">
        <v>37</v>
      </c>
      <c r="J5" s="34"/>
      <c r="K5" s="151" t="s">
        <v>71</v>
      </c>
      <c r="L5" s="151" t="s">
        <v>72</v>
      </c>
      <c r="M5" s="151" t="s">
        <v>73</v>
      </c>
      <c r="Q5" s="152" t="s">
        <v>74</v>
      </c>
      <c r="R5" s="153" t="s">
        <v>75</v>
      </c>
      <c r="Y5" s="134">
        <f>IF(OR([1]Altalanos!$A$8="F1",[1]Altalanos!$A$8="F2",[1]Altalanos!$A$8="N1",[1]Altalanos!$A$8="N2"),1,2)</f>
        <v>2</v>
      </c>
      <c r="Z5" s="134"/>
      <c r="AA5" s="134" t="s">
        <v>76</v>
      </c>
      <c r="AB5" s="135">
        <v>60</v>
      </c>
      <c r="AC5" s="135">
        <v>40</v>
      </c>
      <c r="AD5" s="135">
        <v>30</v>
      </c>
      <c r="AE5" s="135">
        <v>20</v>
      </c>
      <c r="AF5" s="135">
        <v>18</v>
      </c>
      <c r="AG5" s="135">
        <v>15</v>
      </c>
      <c r="AH5" s="135">
        <v>12</v>
      </c>
      <c r="AI5" s="135">
        <v>10</v>
      </c>
      <c r="AJ5" s="135">
        <v>8</v>
      </c>
      <c r="AK5" s="135">
        <v>6</v>
      </c>
    </row>
    <row r="6" spans="1:37" x14ac:dyDescent="0.3">
      <c r="A6" s="154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Y6" s="134"/>
      <c r="Z6" s="134"/>
      <c r="AA6" s="134" t="s">
        <v>77</v>
      </c>
      <c r="AB6" s="135">
        <v>40</v>
      </c>
      <c r="AC6" s="135">
        <v>25</v>
      </c>
      <c r="AD6" s="135">
        <v>18</v>
      </c>
      <c r="AE6" s="135">
        <v>13</v>
      </c>
      <c r="AF6" s="135">
        <v>10</v>
      </c>
      <c r="AG6" s="135">
        <v>8</v>
      </c>
      <c r="AH6" s="135">
        <v>6</v>
      </c>
      <c r="AI6" s="135">
        <v>5</v>
      </c>
      <c r="AJ6" s="135">
        <v>4</v>
      </c>
      <c r="AK6" s="135">
        <v>3</v>
      </c>
    </row>
    <row r="7" spans="1:37" x14ac:dyDescent="0.3">
      <c r="A7" s="156" t="s">
        <v>60</v>
      </c>
      <c r="B7" s="157">
        <v>1</v>
      </c>
      <c r="C7" s="158" t="e">
        <f>IF($B7="","",VLOOKUP($B7,'[1]II.kcs. U9 fiú B DÖNTŐ'!$A$7:$O$11,5))</f>
        <v>#REF!</v>
      </c>
      <c r="D7" s="158" t="e">
        <f>IF($B7="","",VLOOKUP($B7,'[1]II.kcs. U9 fiú B DÖNTŐ'!$A$7:$O$11,15))</f>
        <v>#REF!</v>
      </c>
      <c r="E7" s="159" t="str">
        <f>UPPER(IF($B7="","",VLOOKUP($B7,'[1]II.kcs. U9 fiú B DÖNTŐ'!$A$7:$O$11,2)))</f>
        <v>PAPP ZALÁN</v>
      </c>
      <c r="F7" s="160"/>
      <c r="G7" s="159" t="str">
        <f>IF($B7="","",VLOOKUP($B7,'[1]II.kcs. U9 fiú B DÖNTŐ'!$A$7:$O$11,3))</f>
        <v>II.kcs U9 fiú B</v>
      </c>
      <c r="H7" s="160"/>
      <c r="I7" s="159" t="str">
        <f>IF($B7="","",VLOOKUP($B7,'[1]II.kcs. U9 fiú B DÖNTŐ'!$A$7:$O$11,4))</f>
        <v>Nyíregyházi Arany János Gimnázium, Általános Iskola és Kollégium</v>
      </c>
      <c r="J7" s="154"/>
      <c r="K7" s="161" t="s">
        <v>316</v>
      </c>
      <c r="L7" s="162" t="e">
        <f>IF(K7="","",CONCATENATE(VLOOKUP($Y$3,$AB$1:$AK$1,K7)," pont"))</f>
        <v>#N/A</v>
      </c>
      <c r="M7" s="163"/>
      <c r="Y7" s="134"/>
      <c r="Z7" s="134"/>
      <c r="AA7" s="134" t="s">
        <v>78</v>
      </c>
      <c r="AB7" s="135">
        <v>25</v>
      </c>
      <c r="AC7" s="135">
        <v>15</v>
      </c>
      <c r="AD7" s="135">
        <v>13</v>
      </c>
      <c r="AE7" s="135">
        <v>8</v>
      </c>
      <c r="AF7" s="135">
        <v>6</v>
      </c>
      <c r="AG7" s="135">
        <v>4</v>
      </c>
      <c r="AH7" s="135">
        <v>3</v>
      </c>
      <c r="AI7" s="135">
        <v>2</v>
      </c>
      <c r="AJ7" s="135">
        <v>1</v>
      </c>
      <c r="AK7" s="135">
        <v>0</v>
      </c>
    </row>
    <row r="8" spans="1:37" x14ac:dyDescent="0.3">
      <c r="A8" s="156"/>
      <c r="B8" s="164"/>
      <c r="C8" s="165"/>
      <c r="D8" s="165"/>
      <c r="E8" s="165"/>
      <c r="F8" s="165"/>
      <c r="G8" s="165"/>
      <c r="H8" s="165"/>
      <c r="I8" s="165"/>
      <c r="J8" s="154"/>
      <c r="K8" s="156"/>
      <c r="L8" s="156"/>
      <c r="M8" s="166"/>
      <c r="Y8" s="134"/>
      <c r="Z8" s="134"/>
      <c r="AA8" s="134" t="s">
        <v>79</v>
      </c>
      <c r="AB8" s="135">
        <v>15</v>
      </c>
      <c r="AC8" s="135">
        <v>10</v>
      </c>
      <c r="AD8" s="135">
        <v>7</v>
      </c>
      <c r="AE8" s="135">
        <v>5</v>
      </c>
      <c r="AF8" s="135">
        <v>4</v>
      </c>
      <c r="AG8" s="135">
        <v>3</v>
      </c>
      <c r="AH8" s="135">
        <v>2</v>
      </c>
      <c r="AI8" s="135">
        <v>1</v>
      </c>
      <c r="AJ8" s="135">
        <v>0</v>
      </c>
      <c r="AK8" s="135">
        <v>0</v>
      </c>
    </row>
    <row r="9" spans="1:37" x14ac:dyDescent="0.3">
      <c r="A9" s="156" t="s">
        <v>80</v>
      </c>
      <c r="B9" s="157">
        <v>2</v>
      </c>
      <c r="C9" s="158" t="e">
        <f>IF($B9="","",VLOOKUP($B9,'[1]II.kcs. U9 fiú B DÖNTŐ'!$A$7:$O$11,5))</f>
        <v>#REF!</v>
      </c>
      <c r="D9" s="158" t="e">
        <f>IF($B9="","",VLOOKUP($B9,'[1]II.kcs. U9 fiú B DÖNTŐ'!$A$7:$O$11,15))</f>
        <v>#REF!</v>
      </c>
      <c r="E9" s="159" t="str">
        <f>UPPER(IF($B9="","",VLOOKUP($B9,'[1]II.kcs. U9 fiú B DÖNTŐ'!$A$7:$O$11,2)))</f>
        <v>PÁZMÁNDI VIKTOR</v>
      </c>
      <c r="F9" s="160"/>
      <c r="G9" s="159" t="str">
        <f>IF($B9="","",VLOOKUP($B9,'[1]II.kcs. U9 fiú B DÖNTŐ'!$A$7:$O$11,3))</f>
        <v>II.kcs U9 fiú B</v>
      </c>
      <c r="H9" s="160"/>
      <c r="I9" s="159" t="str">
        <f>IF($B9="","",VLOOKUP($B9,'[1]II.kcs. U9 fiú B DÖNTŐ'!$A$7:$O$11,4))</f>
        <v>Szent Miklós Görögkatolikus Általános Iskola</v>
      </c>
      <c r="J9" s="154"/>
      <c r="K9" s="161" t="s">
        <v>317</v>
      </c>
      <c r="L9" s="162" t="e">
        <f>IF(K9="","",CONCATENATE(VLOOKUP($Y$3,$AB$1:$AK$1,K9)," pont"))</f>
        <v>#N/A</v>
      </c>
      <c r="M9" s="163"/>
      <c r="Y9" s="134"/>
      <c r="Z9" s="134"/>
      <c r="AA9" s="134" t="s">
        <v>81</v>
      </c>
      <c r="AB9" s="135">
        <v>10</v>
      </c>
      <c r="AC9" s="135">
        <v>6</v>
      </c>
      <c r="AD9" s="135">
        <v>4</v>
      </c>
      <c r="AE9" s="135">
        <v>2</v>
      </c>
      <c r="AF9" s="135">
        <v>1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</row>
    <row r="10" spans="1:37" x14ac:dyDescent="0.3">
      <c r="A10" s="156"/>
      <c r="B10" s="164"/>
      <c r="C10" s="165"/>
      <c r="D10" s="165"/>
      <c r="E10" s="165"/>
      <c r="F10" s="165"/>
      <c r="G10" s="165"/>
      <c r="H10" s="165"/>
      <c r="I10" s="165"/>
      <c r="J10" s="154"/>
      <c r="K10" s="156"/>
      <c r="L10" s="156"/>
      <c r="M10" s="166"/>
      <c r="Y10" s="134"/>
      <c r="Z10" s="134"/>
      <c r="AA10" s="134" t="s">
        <v>82</v>
      </c>
      <c r="AB10" s="135">
        <v>6</v>
      </c>
      <c r="AC10" s="135">
        <v>3</v>
      </c>
      <c r="AD10" s="135">
        <v>2</v>
      </c>
      <c r="AE10" s="135">
        <v>1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</row>
    <row r="11" spans="1:37" x14ac:dyDescent="0.3">
      <c r="A11" s="156" t="s">
        <v>83</v>
      </c>
      <c r="B11" s="157"/>
      <c r="C11" s="158" t="str">
        <f>IF($B11="","",VLOOKUP($B11,'[1]II.kcs. U9 fiú B DÖNTŐ'!$A$7:$O$11,5))</f>
        <v/>
      </c>
      <c r="D11" s="158" t="str">
        <f>IF($B11="","",VLOOKUP($B11,'[1]II.kcs. U9 fiú B DÖNTŐ'!$A$7:$O$11,15))</f>
        <v/>
      </c>
      <c r="E11" s="159" t="str">
        <f>UPPER(IF($B11="","",VLOOKUP($B11,'[1]II.kcs. U9 fiú B DÖNTŐ'!$A$7:$O$11,2)))</f>
        <v/>
      </c>
      <c r="F11" s="160"/>
      <c r="G11" s="159" t="str">
        <f>IF($B11="","",VLOOKUP($B11,'[1]II.kcs. U9 fiú B DÖNTŐ'!$A$7:$O$11,3))</f>
        <v/>
      </c>
      <c r="H11" s="160"/>
      <c r="I11" s="159" t="str">
        <f>IF($B11="","",VLOOKUP($B11,'[1]II.kcs. U9 fiú B DÖNTŐ'!$A$7:$O$11,4))</f>
        <v/>
      </c>
      <c r="J11" s="154"/>
      <c r="K11" s="161"/>
      <c r="L11" s="162" t="str">
        <f>IF(K11="","",CONCATENATE(VLOOKUP($Y$3,$AB$1:$AK$1,K11)," pont"))</f>
        <v/>
      </c>
      <c r="M11" s="163"/>
      <c r="Y11" s="134"/>
      <c r="Z11" s="134"/>
      <c r="AA11" s="134" t="s">
        <v>84</v>
      </c>
      <c r="AB11" s="135">
        <v>3</v>
      </c>
      <c r="AC11" s="135">
        <v>2</v>
      </c>
      <c r="AD11" s="135">
        <v>1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</row>
    <row r="12" spans="1:37" x14ac:dyDescent="0.3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Y12" s="134"/>
      <c r="Z12" s="134"/>
      <c r="AA12" s="134" t="s">
        <v>85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spans="1:37" x14ac:dyDescent="0.3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Y13" s="134"/>
      <c r="Z13" s="134"/>
      <c r="AA13" s="134" t="s">
        <v>86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spans="1:37" x14ac:dyDescent="0.3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7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1:37" x14ac:dyDescent="0.3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Y16" s="134"/>
      <c r="Z16" s="134"/>
      <c r="AA16" s="134" t="s">
        <v>60</v>
      </c>
      <c r="AB16" s="134">
        <v>300</v>
      </c>
      <c r="AC16" s="134">
        <v>250</v>
      </c>
      <c r="AD16" s="134">
        <v>220</v>
      </c>
      <c r="AE16" s="134">
        <v>180</v>
      </c>
      <c r="AF16" s="134">
        <v>160</v>
      </c>
      <c r="AG16" s="134">
        <v>150</v>
      </c>
      <c r="AH16" s="134">
        <v>140</v>
      </c>
      <c r="AI16" s="134">
        <v>130</v>
      </c>
      <c r="AJ16" s="134">
        <v>120</v>
      </c>
      <c r="AK16" s="134">
        <v>110</v>
      </c>
    </row>
    <row r="17" spans="1:37" x14ac:dyDescent="0.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Y17" s="134"/>
      <c r="Z17" s="134"/>
      <c r="AA17" s="134" t="s">
        <v>63</v>
      </c>
      <c r="AB17" s="134">
        <v>250</v>
      </c>
      <c r="AC17" s="134">
        <v>200</v>
      </c>
      <c r="AD17" s="134">
        <v>160</v>
      </c>
      <c r="AE17" s="134">
        <v>140</v>
      </c>
      <c r="AF17" s="134">
        <v>120</v>
      </c>
      <c r="AG17" s="134">
        <v>110</v>
      </c>
      <c r="AH17" s="134">
        <v>100</v>
      </c>
      <c r="AI17" s="134">
        <v>90</v>
      </c>
      <c r="AJ17" s="134">
        <v>80</v>
      </c>
      <c r="AK17" s="134">
        <v>70</v>
      </c>
    </row>
    <row r="18" spans="1:37" ht="18.75" customHeight="1" x14ac:dyDescent="0.3">
      <c r="A18" s="154"/>
      <c r="B18" s="316"/>
      <c r="C18" s="316"/>
      <c r="D18" s="313" t="str">
        <f>E7</f>
        <v>PAPP ZALÁN</v>
      </c>
      <c r="E18" s="313"/>
      <c r="F18" s="313" t="str">
        <f>E9</f>
        <v>PÁZMÁNDI VIKTOR</v>
      </c>
      <c r="G18" s="313"/>
      <c r="H18" s="313" t="str">
        <f>E11</f>
        <v/>
      </c>
      <c r="I18" s="313"/>
      <c r="J18" s="154"/>
      <c r="K18" s="154"/>
      <c r="L18" s="154"/>
      <c r="M18" s="154"/>
      <c r="Y18" s="134"/>
      <c r="Z18" s="134"/>
      <c r="AA18" s="134" t="s">
        <v>66</v>
      </c>
      <c r="AB18" s="134">
        <v>200</v>
      </c>
      <c r="AC18" s="134">
        <v>150</v>
      </c>
      <c r="AD18" s="134">
        <v>130</v>
      </c>
      <c r="AE18" s="134">
        <v>110</v>
      </c>
      <c r="AF18" s="134">
        <v>95</v>
      </c>
      <c r="AG18" s="134">
        <v>80</v>
      </c>
      <c r="AH18" s="134">
        <v>70</v>
      </c>
      <c r="AI18" s="134">
        <v>60</v>
      </c>
      <c r="AJ18" s="134">
        <v>55</v>
      </c>
      <c r="AK18" s="134">
        <v>50</v>
      </c>
    </row>
    <row r="19" spans="1:37" ht="18.75" customHeight="1" x14ac:dyDescent="0.3">
      <c r="A19" s="168" t="s">
        <v>60</v>
      </c>
      <c r="B19" s="309" t="str">
        <f>E7</f>
        <v>PAPP ZALÁN</v>
      </c>
      <c r="C19" s="309"/>
      <c r="D19" s="310"/>
      <c r="E19" s="310"/>
      <c r="F19" s="311" t="s">
        <v>307</v>
      </c>
      <c r="G19" s="311"/>
      <c r="H19" s="311"/>
      <c r="I19" s="311"/>
      <c r="J19" s="154"/>
      <c r="K19" s="154"/>
      <c r="L19" s="154"/>
      <c r="M19" s="154"/>
      <c r="Y19" s="134"/>
      <c r="Z19" s="134"/>
      <c r="AA19" s="134" t="s">
        <v>76</v>
      </c>
      <c r="AB19" s="134">
        <v>150</v>
      </c>
      <c r="AC19" s="134">
        <v>120</v>
      </c>
      <c r="AD19" s="134">
        <v>100</v>
      </c>
      <c r="AE19" s="134">
        <v>80</v>
      </c>
      <c r="AF19" s="134">
        <v>70</v>
      </c>
      <c r="AG19" s="134">
        <v>60</v>
      </c>
      <c r="AH19" s="134">
        <v>55</v>
      </c>
      <c r="AI19" s="134">
        <v>50</v>
      </c>
      <c r="AJ19" s="134">
        <v>45</v>
      </c>
      <c r="AK19" s="134">
        <v>40</v>
      </c>
    </row>
    <row r="20" spans="1:37" ht="18.75" customHeight="1" x14ac:dyDescent="0.3">
      <c r="A20" s="168" t="s">
        <v>80</v>
      </c>
      <c r="B20" s="309" t="str">
        <f>E9</f>
        <v>PÁZMÁNDI VIKTOR</v>
      </c>
      <c r="C20" s="309"/>
      <c r="D20" s="311"/>
      <c r="E20" s="311"/>
      <c r="F20" s="310"/>
      <c r="G20" s="310"/>
      <c r="H20" s="311"/>
      <c r="I20" s="311"/>
      <c r="J20" s="154"/>
      <c r="K20" s="154"/>
      <c r="L20" s="154"/>
      <c r="M20" s="154"/>
      <c r="Y20" s="134"/>
      <c r="Z20" s="134"/>
      <c r="AA20" s="134" t="s">
        <v>77</v>
      </c>
      <c r="AB20" s="134">
        <v>120</v>
      </c>
      <c r="AC20" s="134">
        <v>90</v>
      </c>
      <c r="AD20" s="134">
        <v>65</v>
      </c>
      <c r="AE20" s="134">
        <v>55</v>
      </c>
      <c r="AF20" s="134">
        <v>50</v>
      </c>
      <c r="AG20" s="134">
        <v>45</v>
      </c>
      <c r="AH20" s="134">
        <v>40</v>
      </c>
      <c r="AI20" s="134">
        <v>35</v>
      </c>
      <c r="AJ20" s="134">
        <v>25</v>
      </c>
      <c r="AK20" s="134">
        <v>20</v>
      </c>
    </row>
    <row r="21" spans="1:37" ht="18.75" customHeight="1" x14ac:dyDescent="0.3">
      <c r="A21" s="168" t="s">
        <v>83</v>
      </c>
      <c r="B21" s="309" t="str">
        <f>E11</f>
        <v/>
      </c>
      <c r="C21" s="309"/>
      <c r="D21" s="311"/>
      <c r="E21" s="311"/>
      <c r="F21" s="311"/>
      <c r="G21" s="311"/>
      <c r="H21" s="310"/>
      <c r="I21" s="310"/>
      <c r="J21" s="154"/>
      <c r="K21" s="154"/>
      <c r="L21" s="154"/>
      <c r="M21" s="154"/>
      <c r="Y21" s="134"/>
      <c r="Z21" s="134"/>
      <c r="AA21" s="134" t="s">
        <v>78</v>
      </c>
      <c r="AB21" s="134">
        <v>90</v>
      </c>
      <c r="AC21" s="134">
        <v>60</v>
      </c>
      <c r="AD21" s="134">
        <v>45</v>
      </c>
      <c r="AE21" s="134">
        <v>34</v>
      </c>
      <c r="AF21" s="134">
        <v>27</v>
      </c>
      <c r="AG21" s="134">
        <v>22</v>
      </c>
      <c r="AH21" s="134">
        <v>18</v>
      </c>
      <c r="AI21" s="134">
        <v>15</v>
      </c>
      <c r="AJ21" s="134">
        <v>12</v>
      </c>
      <c r="AK21" s="134">
        <v>9</v>
      </c>
    </row>
    <row r="22" spans="1:37" x14ac:dyDescent="0.3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Y22" s="134"/>
      <c r="Z22" s="134"/>
      <c r="AA22" s="134" t="s">
        <v>79</v>
      </c>
      <c r="AB22" s="134">
        <v>60</v>
      </c>
      <c r="AC22" s="134">
        <v>40</v>
      </c>
      <c r="AD22" s="134">
        <v>30</v>
      </c>
      <c r="AE22" s="134">
        <v>20</v>
      </c>
      <c r="AF22" s="134">
        <v>18</v>
      </c>
      <c r="AG22" s="134">
        <v>15</v>
      </c>
      <c r="AH22" s="134">
        <v>12</v>
      </c>
      <c r="AI22" s="134">
        <v>10</v>
      </c>
      <c r="AJ22" s="134">
        <v>8</v>
      </c>
      <c r="AK22" s="134">
        <v>6</v>
      </c>
    </row>
    <row r="23" spans="1:37" x14ac:dyDescent="0.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Y23" s="134"/>
      <c r="Z23" s="134"/>
      <c r="AA23" s="134" t="s">
        <v>81</v>
      </c>
      <c r="AB23" s="134">
        <v>40</v>
      </c>
      <c r="AC23" s="134">
        <v>25</v>
      </c>
      <c r="AD23" s="134">
        <v>18</v>
      </c>
      <c r="AE23" s="134">
        <v>13</v>
      </c>
      <c r="AF23" s="134">
        <v>8</v>
      </c>
      <c r="AG23" s="134">
        <v>7</v>
      </c>
      <c r="AH23" s="134">
        <v>6</v>
      </c>
      <c r="AI23" s="134">
        <v>5</v>
      </c>
      <c r="AJ23" s="134">
        <v>4</v>
      </c>
      <c r="AK23" s="134">
        <v>3</v>
      </c>
    </row>
    <row r="24" spans="1:37" x14ac:dyDescent="0.3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Y24" s="134"/>
      <c r="Z24" s="134"/>
      <c r="AA24" s="134" t="s">
        <v>82</v>
      </c>
      <c r="AB24" s="134">
        <v>25</v>
      </c>
      <c r="AC24" s="134">
        <v>15</v>
      </c>
      <c r="AD24" s="134">
        <v>13</v>
      </c>
      <c r="AE24" s="134">
        <v>7</v>
      </c>
      <c r="AF24" s="134">
        <v>6</v>
      </c>
      <c r="AG24" s="134">
        <v>5</v>
      </c>
      <c r="AH24" s="134">
        <v>4</v>
      </c>
      <c r="AI24" s="134">
        <v>3</v>
      </c>
      <c r="AJ24" s="134">
        <v>2</v>
      </c>
      <c r="AK24" s="134">
        <v>1</v>
      </c>
    </row>
    <row r="25" spans="1:37" x14ac:dyDescent="0.3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Y25" s="134"/>
      <c r="Z25" s="134"/>
      <c r="AA25" s="134" t="s">
        <v>84</v>
      </c>
      <c r="AB25" s="134">
        <v>15</v>
      </c>
      <c r="AC25" s="134">
        <v>10</v>
      </c>
      <c r="AD25" s="134">
        <v>8</v>
      </c>
      <c r="AE25" s="134">
        <v>4</v>
      </c>
      <c r="AF25" s="134">
        <v>3</v>
      </c>
      <c r="AG25" s="134">
        <v>2</v>
      </c>
      <c r="AH25" s="134">
        <v>1</v>
      </c>
      <c r="AI25" s="134">
        <v>0</v>
      </c>
      <c r="AJ25" s="134">
        <v>0</v>
      </c>
      <c r="AK25" s="134">
        <v>0</v>
      </c>
    </row>
    <row r="26" spans="1:37" x14ac:dyDescent="0.3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Y26" s="134"/>
      <c r="Z26" s="134"/>
      <c r="AA26" s="134" t="s">
        <v>85</v>
      </c>
      <c r="AB26" s="134">
        <v>10</v>
      </c>
      <c r="AC26" s="134">
        <v>6</v>
      </c>
      <c r="AD26" s="134">
        <v>4</v>
      </c>
      <c r="AE26" s="134">
        <v>2</v>
      </c>
      <c r="AF26" s="134">
        <v>1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</row>
    <row r="27" spans="1:37" x14ac:dyDescent="0.3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Y27" s="134"/>
      <c r="Z27" s="134"/>
      <c r="AA27" s="134" t="s">
        <v>86</v>
      </c>
      <c r="AB27" s="134">
        <v>3</v>
      </c>
      <c r="AC27" s="134">
        <v>2</v>
      </c>
      <c r="AD27" s="134">
        <v>1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</row>
    <row r="28" spans="1:37" x14ac:dyDescent="0.3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37" x14ac:dyDescent="0.3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37" x14ac:dyDescent="0.3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37" x14ac:dyDescent="0.3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37" x14ac:dyDescent="0.3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69"/>
      <c r="M32" s="169"/>
    </row>
    <row r="33" spans="1:18" x14ac:dyDescent="0.3">
      <c r="A33" s="170" t="s">
        <v>69</v>
      </c>
      <c r="B33" s="171"/>
      <c r="C33" s="172"/>
      <c r="D33" s="173" t="s">
        <v>87</v>
      </c>
      <c r="E33" s="174" t="s">
        <v>88</v>
      </c>
      <c r="F33" s="175"/>
      <c r="G33" s="173" t="s">
        <v>87</v>
      </c>
      <c r="H33" s="174" t="s">
        <v>89</v>
      </c>
      <c r="I33" s="176"/>
      <c r="J33" s="174" t="s">
        <v>90</v>
      </c>
      <c r="K33" s="177" t="s">
        <v>91</v>
      </c>
      <c r="L33" s="34"/>
      <c r="M33" s="178"/>
      <c r="N33" s="179"/>
      <c r="P33" s="180"/>
      <c r="Q33" s="180"/>
      <c r="R33" s="181"/>
    </row>
    <row r="34" spans="1:18" x14ac:dyDescent="0.3">
      <c r="A34" s="182" t="s">
        <v>92</v>
      </c>
      <c r="B34" s="183"/>
      <c r="C34" s="184"/>
      <c r="D34" s="185"/>
      <c r="E34" s="312"/>
      <c r="F34" s="312"/>
      <c r="G34" s="186" t="s">
        <v>93</v>
      </c>
      <c r="H34" s="183"/>
      <c r="I34" s="187"/>
      <c r="J34" s="188"/>
      <c r="K34" s="189" t="s">
        <v>94</v>
      </c>
      <c r="L34" s="190"/>
      <c r="M34" s="191"/>
      <c r="P34" s="192"/>
      <c r="Q34" s="192"/>
      <c r="R34" s="193"/>
    </row>
    <row r="35" spans="1:18" x14ac:dyDescent="0.3">
      <c r="A35" s="194" t="s">
        <v>95</v>
      </c>
      <c r="B35" s="195"/>
      <c r="C35" s="196"/>
      <c r="D35" s="197"/>
      <c r="E35" s="308"/>
      <c r="F35" s="308"/>
      <c r="G35" s="198" t="s">
        <v>96</v>
      </c>
      <c r="H35" s="199"/>
      <c r="I35" s="200"/>
      <c r="J35" s="201"/>
      <c r="K35" s="202"/>
      <c r="L35" s="169"/>
      <c r="M35" s="203"/>
      <c r="P35" s="193"/>
      <c r="Q35" s="204"/>
      <c r="R35" s="193"/>
    </row>
    <row r="36" spans="1:18" x14ac:dyDescent="0.3">
      <c r="A36" s="205"/>
      <c r="B36" s="206"/>
      <c r="C36" s="207"/>
      <c r="D36" s="197"/>
      <c r="E36" s="208"/>
      <c r="F36" s="154"/>
      <c r="G36" s="198" t="s">
        <v>97</v>
      </c>
      <c r="H36" s="199"/>
      <c r="I36" s="200"/>
      <c r="J36" s="201"/>
      <c r="K36" s="189" t="s">
        <v>98</v>
      </c>
      <c r="L36" s="190"/>
      <c r="M36" s="209"/>
      <c r="P36" s="192"/>
      <c r="Q36" s="192"/>
      <c r="R36" s="193"/>
    </row>
    <row r="37" spans="1:18" x14ac:dyDescent="0.3">
      <c r="A37" s="210"/>
      <c r="B37" s="211"/>
      <c r="C37" s="212"/>
      <c r="D37" s="197"/>
      <c r="E37" s="208"/>
      <c r="F37" s="154"/>
      <c r="G37" s="198" t="s">
        <v>99</v>
      </c>
      <c r="H37" s="199"/>
      <c r="I37" s="200"/>
      <c r="J37" s="201"/>
      <c r="K37" s="213"/>
      <c r="L37" s="154"/>
      <c r="M37" s="191"/>
      <c r="P37" s="193"/>
      <c r="Q37" s="204"/>
      <c r="R37" s="193"/>
    </row>
    <row r="38" spans="1:18" x14ac:dyDescent="0.3">
      <c r="A38" s="214"/>
      <c r="B38" s="215"/>
      <c r="C38" s="216"/>
      <c r="D38" s="197"/>
      <c r="E38" s="208"/>
      <c r="F38" s="154"/>
      <c r="G38" s="198" t="s">
        <v>100</v>
      </c>
      <c r="H38" s="199"/>
      <c r="I38" s="200"/>
      <c r="J38" s="201"/>
      <c r="K38" s="194"/>
      <c r="L38" s="169"/>
      <c r="M38" s="203"/>
      <c r="P38" s="193"/>
      <c r="Q38" s="204"/>
      <c r="R38" s="193"/>
    </row>
    <row r="39" spans="1:18" x14ac:dyDescent="0.3">
      <c r="A39" s="217"/>
      <c r="B39" s="18"/>
      <c r="C39" s="212"/>
      <c r="D39" s="197"/>
      <c r="E39" s="208"/>
      <c r="F39" s="154"/>
      <c r="G39" s="198" t="s">
        <v>101</v>
      </c>
      <c r="H39" s="199"/>
      <c r="I39" s="200"/>
      <c r="J39" s="201"/>
      <c r="K39" s="189" t="s">
        <v>30</v>
      </c>
      <c r="L39" s="190"/>
      <c r="M39" s="209"/>
      <c r="P39" s="192"/>
      <c r="Q39" s="192"/>
      <c r="R39" s="193"/>
    </row>
    <row r="40" spans="1:18" x14ac:dyDescent="0.3">
      <c r="A40" s="217"/>
      <c r="B40" s="18"/>
      <c r="C40" s="218"/>
      <c r="D40" s="197"/>
      <c r="E40" s="208"/>
      <c r="F40" s="154"/>
      <c r="G40" s="198" t="s">
        <v>102</v>
      </c>
      <c r="H40" s="199"/>
      <c r="I40" s="200"/>
      <c r="J40" s="201"/>
      <c r="K40" s="213"/>
      <c r="L40" s="154"/>
      <c r="M40" s="191"/>
      <c r="P40" s="193"/>
      <c r="Q40" s="204"/>
      <c r="R40" s="193"/>
    </row>
    <row r="41" spans="1:18" x14ac:dyDescent="0.3">
      <c r="A41" s="219"/>
      <c r="B41" s="220"/>
      <c r="C41" s="221"/>
      <c r="D41" s="222"/>
      <c r="E41" s="223"/>
      <c r="F41" s="169"/>
      <c r="G41" s="224" t="s">
        <v>103</v>
      </c>
      <c r="H41" s="195"/>
      <c r="I41" s="225"/>
      <c r="J41" s="226"/>
      <c r="K41" s="194" t="str">
        <f>L4</f>
        <v>Guti János</v>
      </c>
      <c r="L41" s="169"/>
      <c r="M41" s="203"/>
      <c r="P41" s="193"/>
      <c r="Q41" s="204"/>
      <c r="R41" s="227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60" priority="1" stopIfTrue="1" operator="equal">
      <formula>"Bye"</formula>
    </cfRule>
  </conditionalFormatting>
  <conditionalFormatting sqref="R41">
    <cfRule type="expression" dxfId="59" priority="2" stopIfTrue="1">
      <formula>$O$1="CU"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Q134"/>
  <sheetViews>
    <sheetView workbookViewId="0">
      <selection activeCell="C2" sqref="C2"/>
    </sheetView>
  </sheetViews>
  <sheetFormatPr defaultRowHeight="14.4" x14ac:dyDescent="0.3"/>
  <cols>
    <col min="1" max="1" width="3.88671875" customWidth="1"/>
    <col min="2" max="2" width="13" customWidth="1"/>
    <col min="3" max="3" width="14.33203125" customWidth="1"/>
    <col min="4" max="4" width="12" style="114" customWidth="1"/>
    <col min="5" max="5" width="10.5546875" style="115" customWidth="1"/>
    <col min="6" max="6" width="6.109375" style="116" hidden="1" customWidth="1"/>
    <col min="7" max="7" width="28.6640625" style="116" customWidth="1"/>
    <col min="8" max="8" width="7.6640625" style="114" customWidth="1"/>
    <col min="9" max="13" width="7.4414062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13" customWidth="1"/>
    <col min="259" max="259" width="14.33203125" customWidth="1"/>
    <col min="260" max="260" width="12" customWidth="1"/>
    <col min="261" max="261" width="10.5546875" customWidth="1"/>
    <col min="262" max="262" width="0" hidden="1" customWidth="1"/>
    <col min="263" max="263" width="28.664062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13" customWidth="1"/>
    <col min="515" max="515" width="14.33203125" customWidth="1"/>
    <col min="516" max="516" width="12" customWidth="1"/>
    <col min="517" max="517" width="10.5546875" customWidth="1"/>
    <col min="518" max="518" width="0" hidden="1" customWidth="1"/>
    <col min="519" max="519" width="28.664062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13" customWidth="1"/>
    <col min="771" max="771" width="14.33203125" customWidth="1"/>
    <col min="772" max="772" width="12" customWidth="1"/>
    <col min="773" max="773" width="10.5546875" customWidth="1"/>
    <col min="774" max="774" width="0" hidden="1" customWidth="1"/>
    <col min="775" max="775" width="28.664062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13" customWidth="1"/>
    <col min="1027" max="1027" width="14.33203125" customWidth="1"/>
    <col min="1028" max="1028" width="12" customWidth="1"/>
    <col min="1029" max="1029" width="10.5546875" customWidth="1"/>
    <col min="1030" max="1030" width="0" hidden="1" customWidth="1"/>
    <col min="1031" max="1031" width="28.664062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13" customWidth="1"/>
    <col min="1283" max="1283" width="14.33203125" customWidth="1"/>
    <col min="1284" max="1284" width="12" customWidth="1"/>
    <col min="1285" max="1285" width="10.5546875" customWidth="1"/>
    <col min="1286" max="1286" width="0" hidden="1" customWidth="1"/>
    <col min="1287" max="1287" width="28.664062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13" customWidth="1"/>
    <col min="1539" max="1539" width="14.33203125" customWidth="1"/>
    <col min="1540" max="1540" width="12" customWidth="1"/>
    <col min="1541" max="1541" width="10.5546875" customWidth="1"/>
    <col min="1542" max="1542" width="0" hidden="1" customWidth="1"/>
    <col min="1543" max="1543" width="28.664062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13" customWidth="1"/>
    <col min="1795" max="1795" width="14.33203125" customWidth="1"/>
    <col min="1796" max="1796" width="12" customWidth="1"/>
    <col min="1797" max="1797" width="10.5546875" customWidth="1"/>
    <col min="1798" max="1798" width="0" hidden="1" customWidth="1"/>
    <col min="1799" max="1799" width="28.664062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13" customWidth="1"/>
    <col min="2051" max="2051" width="14.33203125" customWidth="1"/>
    <col min="2052" max="2052" width="12" customWidth="1"/>
    <col min="2053" max="2053" width="10.5546875" customWidth="1"/>
    <col min="2054" max="2054" width="0" hidden="1" customWidth="1"/>
    <col min="2055" max="2055" width="28.664062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13" customWidth="1"/>
    <col min="2307" max="2307" width="14.33203125" customWidth="1"/>
    <col min="2308" max="2308" width="12" customWidth="1"/>
    <col min="2309" max="2309" width="10.5546875" customWidth="1"/>
    <col min="2310" max="2310" width="0" hidden="1" customWidth="1"/>
    <col min="2311" max="2311" width="28.664062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13" customWidth="1"/>
    <col min="2563" max="2563" width="14.33203125" customWidth="1"/>
    <col min="2564" max="2564" width="12" customWidth="1"/>
    <col min="2565" max="2565" width="10.5546875" customWidth="1"/>
    <col min="2566" max="2566" width="0" hidden="1" customWidth="1"/>
    <col min="2567" max="2567" width="28.664062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13" customWidth="1"/>
    <col min="2819" max="2819" width="14.33203125" customWidth="1"/>
    <col min="2820" max="2820" width="12" customWidth="1"/>
    <col min="2821" max="2821" width="10.5546875" customWidth="1"/>
    <col min="2822" max="2822" width="0" hidden="1" customWidth="1"/>
    <col min="2823" max="2823" width="28.664062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13" customWidth="1"/>
    <col min="3075" max="3075" width="14.33203125" customWidth="1"/>
    <col min="3076" max="3076" width="12" customWidth="1"/>
    <col min="3077" max="3077" width="10.5546875" customWidth="1"/>
    <col min="3078" max="3078" width="0" hidden="1" customWidth="1"/>
    <col min="3079" max="3079" width="28.664062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13" customWidth="1"/>
    <col min="3331" max="3331" width="14.33203125" customWidth="1"/>
    <col min="3332" max="3332" width="12" customWidth="1"/>
    <col min="3333" max="3333" width="10.5546875" customWidth="1"/>
    <col min="3334" max="3334" width="0" hidden="1" customWidth="1"/>
    <col min="3335" max="3335" width="28.664062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13" customWidth="1"/>
    <col min="3587" max="3587" width="14.33203125" customWidth="1"/>
    <col min="3588" max="3588" width="12" customWidth="1"/>
    <col min="3589" max="3589" width="10.5546875" customWidth="1"/>
    <col min="3590" max="3590" width="0" hidden="1" customWidth="1"/>
    <col min="3591" max="3591" width="28.664062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13" customWidth="1"/>
    <col min="3843" max="3843" width="14.33203125" customWidth="1"/>
    <col min="3844" max="3844" width="12" customWidth="1"/>
    <col min="3845" max="3845" width="10.5546875" customWidth="1"/>
    <col min="3846" max="3846" width="0" hidden="1" customWidth="1"/>
    <col min="3847" max="3847" width="28.664062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13" customWidth="1"/>
    <col min="4099" max="4099" width="14.33203125" customWidth="1"/>
    <col min="4100" max="4100" width="12" customWidth="1"/>
    <col min="4101" max="4101" width="10.5546875" customWidth="1"/>
    <col min="4102" max="4102" width="0" hidden="1" customWidth="1"/>
    <col min="4103" max="4103" width="28.664062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13" customWidth="1"/>
    <col min="4355" max="4355" width="14.33203125" customWidth="1"/>
    <col min="4356" max="4356" width="12" customWidth="1"/>
    <col min="4357" max="4357" width="10.5546875" customWidth="1"/>
    <col min="4358" max="4358" width="0" hidden="1" customWidth="1"/>
    <col min="4359" max="4359" width="28.664062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13" customWidth="1"/>
    <col min="4611" max="4611" width="14.33203125" customWidth="1"/>
    <col min="4612" max="4612" width="12" customWidth="1"/>
    <col min="4613" max="4613" width="10.5546875" customWidth="1"/>
    <col min="4614" max="4614" width="0" hidden="1" customWidth="1"/>
    <col min="4615" max="4615" width="28.664062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13" customWidth="1"/>
    <col min="4867" max="4867" width="14.33203125" customWidth="1"/>
    <col min="4868" max="4868" width="12" customWidth="1"/>
    <col min="4869" max="4869" width="10.5546875" customWidth="1"/>
    <col min="4870" max="4870" width="0" hidden="1" customWidth="1"/>
    <col min="4871" max="4871" width="28.664062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13" customWidth="1"/>
    <col min="5123" max="5123" width="14.33203125" customWidth="1"/>
    <col min="5124" max="5124" width="12" customWidth="1"/>
    <col min="5125" max="5125" width="10.5546875" customWidth="1"/>
    <col min="5126" max="5126" width="0" hidden="1" customWidth="1"/>
    <col min="5127" max="5127" width="28.664062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13" customWidth="1"/>
    <col min="5379" max="5379" width="14.33203125" customWidth="1"/>
    <col min="5380" max="5380" width="12" customWidth="1"/>
    <col min="5381" max="5381" width="10.5546875" customWidth="1"/>
    <col min="5382" max="5382" width="0" hidden="1" customWidth="1"/>
    <col min="5383" max="5383" width="28.664062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13" customWidth="1"/>
    <col min="5635" max="5635" width="14.33203125" customWidth="1"/>
    <col min="5636" max="5636" width="12" customWidth="1"/>
    <col min="5637" max="5637" width="10.5546875" customWidth="1"/>
    <col min="5638" max="5638" width="0" hidden="1" customWidth="1"/>
    <col min="5639" max="5639" width="28.664062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13" customWidth="1"/>
    <col min="5891" max="5891" width="14.33203125" customWidth="1"/>
    <col min="5892" max="5892" width="12" customWidth="1"/>
    <col min="5893" max="5893" width="10.5546875" customWidth="1"/>
    <col min="5894" max="5894" width="0" hidden="1" customWidth="1"/>
    <col min="5895" max="5895" width="28.664062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13" customWidth="1"/>
    <col min="6147" max="6147" width="14.33203125" customWidth="1"/>
    <col min="6148" max="6148" width="12" customWidth="1"/>
    <col min="6149" max="6149" width="10.5546875" customWidth="1"/>
    <col min="6150" max="6150" width="0" hidden="1" customWidth="1"/>
    <col min="6151" max="6151" width="28.664062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13" customWidth="1"/>
    <col min="6403" max="6403" width="14.33203125" customWidth="1"/>
    <col min="6404" max="6404" width="12" customWidth="1"/>
    <col min="6405" max="6405" width="10.5546875" customWidth="1"/>
    <col min="6406" max="6406" width="0" hidden="1" customWidth="1"/>
    <col min="6407" max="6407" width="28.664062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13" customWidth="1"/>
    <col min="6659" max="6659" width="14.33203125" customWidth="1"/>
    <col min="6660" max="6660" width="12" customWidth="1"/>
    <col min="6661" max="6661" width="10.5546875" customWidth="1"/>
    <col min="6662" max="6662" width="0" hidden="1" customWidth="1"/>
    <col min="6663" max="6663" width="28.664062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13" customWidth="1"/>
    <col min="6915" max="6915" width="14.33203125" customWidth="1"/>
    <col min="6916" max="6916" width="12" customWidth="1"/>
    <col min="6917" max="6917" width="10.5546875" customWidth="1"/>
    <col min="6918" max="6918" width="0" hidden="1" customWidth="1"/>
    <col min="6919" max="6919" width="28.664062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13" customWidth="1"/>
    <col min="7171" max="7171" width="14.33203125" customWidth="1"/>
    <col min="7172" max="7172" width="12" customWidth="1"/>
    <col min="7173" max="7173" width="10.5546875" customWidth="1"/>
    <col min="7174" max="7174" width="0" hidden="1" customWidth="1"/>
    <col min="7175" max="7175" width="28.664062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13" customWidth="1"/>
    <col min="7427" max="7427" width="14.33203125" customWidth="1"/>
    <col min="7428" max="7428" width="12" customWidth="1"/>
    <col min="7429" max="7429" width="10.5546875" customWidth="1"/>
    <col min="7430" max="7430" width="0" hidden="1" customWidth="1"/>
    <col min="7431" max="7431" width="28.664062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13" customWidth="1"/>
    <col min="7683" max="7683" width="14.33203125" customWidth="1"/>
    <col min="7684" max="7684" width="12" customWidth="1"/>
    <col min="7685" max="7685" width="10.5546875" customWidth="1"/>
    <col min="7686" max="7686" width="0" hidden="1" customWidth="1"/>
    <col min="7687" max="7687" width="28.664062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13" customWidth="1"/>
    <col min="7939" max="7939" width="14.33203125" customWidth="1"/>
    <col min="7940" max="7940" width="12" customWidth="1"/>
    <col min="7941" max="7941" width="10.5546875" customWidth="1"/>
    <col min="7942" max="7942" width="0" hidden="1" customWidth="1"/>
    <col min="7943" max="7943" width="28.664062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13" customWidth="1"/>
    <col min="8195" max="8195" width="14.33203125" customWidth="1"/>
    <col min="8196" max="8196" width="12" customWidth="1"/>
    <col min="8197" max="8197" width="10.5546875" customWidth="1"/>
    <col min="8198" max="8198" width="0" hidden="1" customWidth="1"/>
    <col min="8199" max="8199" width="28.664062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13" customWidth="1"/>
    <col min="8451" max="8451" width="14.33203125" customWidth="1"/>
    <col min="8452" max="8452" width="12" customWidth="1"/>
    <col min="8453" max="8453" width="10.5546875" customWidth="1"/>
    <col min="8454" max="8454" width="0" hidden="1" customWidth="1"/>
    <col min="8455" max="8455" width="28.664062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13" customWidth="1"/>
    <col min="8707" max="8707" width="14.33203125" customWidth="1"/>
    <col min="8708" max="8708" width="12" customWidth="1"/>
    <col min="8709" max="8709" width="10.5546875" customWidth="1"/>
    <col min="8710" max="8710" width="0" hidden="1" customWidth="1"/>
    <col min="8711" max="8711" width="28.664062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13" customWidth="1"/>
    <col min="8963" max="8963" width="14.33203125" customWidth="1"/>
    <col min="8964" max="8964" width="12" customWidth="1"/>
    <col min="8965" max="8965" width="10.5546875" customWidth="1"/>
    <col min="8966" max="8966" width="0" hidden="1" customWidth="1"/>
    <col min="8967" max="8967" width="28.664062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13" customWidth="1"/>
    <col min="9219" max="9219" width="14.33203125" customWidth="1"/>
    <col min="9220" max="9220" width="12" customWidth="1"/>
    <col min="9221" max="9221" width="10.5546875" customWidth="1"/>
    <col min="9222" max="9222" width="0" hidden="1" customWidth="1"/>
    <col min="9223" max="9223" width="28.664062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13" customWidth="1"/>
    <col min="9475" max="9475" width="14.33203125" customWidth="1"/>
    <col min="9476" max="9476" width="12" customWidth="1"/>
    <col min="9477" max="9477" width="10.5546875" customWidth="1"/>
    <col min="9478" max="9478" width="0" hidden="1" customWidth="1"/>
    <col min="9479" max="9479" width="28.664062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13" customWidth="1"/>
    <col min="9731" max="9731" width="14.33203125" customWidth="1"/>
    <col min="9732" max="9732" width="12" customWidth="1"/>
    <col min="9733" max="9733" width="10.5546875" customWidth="1"/>
    <col min="9734" max="9734" width="0" hidden="1" customWidth="1"/>
    <col min="9735" max="9735" width="28.664062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13" customWidth="1"/>
    <col min="9987" max="9987" width="14.33203125" customWidth="1"/>
    <col min="9988" max="9988" width="12" customWidth="1"/>
    <col min="9989" max="9989" width="10.5546875" customWidth="1"/>
    <col min="9990" max="9990" width="0" hidden="1" customWidth="1"/>
    <col min="9991" max="9991" width="28.664062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13" customWidth="1"/>
    <col min="10243" max="10243" width="14.33203125" customWidth="1"/>
    <col min="10244" max="10244" width="12" customWidth="1"/>
    <col min="10245" max="10245" width="10.5546875" customWidth="1"/>
    <col min="10246" max="10246" width="0" hidden="1" customWidth="1"/>
    <col min="10247" max="10247" width="28.664062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13" customWidth="1"/>
    <col min="10499" max="10499" width="14.33203125" customWidth="1"/>
    <col min="10500" max="10500" width="12" customWidth="1"/>
    <col min="10501" max="10501" width="10.5546875" customWidth="1"/>
    <col min="10502" max="10502" width="0" hidden="1" customWidth="1"/>
    <col min="10503" max="10503" width="28.664062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13" customWidth="1"/>
    <col min="10755" max="10755" width="14.33203125" customWidth="1"/>
    <col min="10756" max="10756" width="12" customWidth="1"/>
    <col min="10757" max="10757" width="10.5546875" customWidth="1"/>
    <col min="10758" max="10758" width="0" hidden="1" customWidth="1"/>
    <col min="10759" max="10759" width="28.664062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13" customWidth="1"/>
    <col min="11011" max="11011" width="14.33203125" customWidth="1"/>
    <col min="11012" max="11012" width="12" customWidth="1"/>
    <col min="11013" max="11013" width="10.5546875" customWidth="1"/>
    <col min="11014" max="11014" width="0" hidden="1" customWidth="1"/>
    <col min="11015" max="11015" width="28.664062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13" customWidth="1"/>
    <col min="11267" max="11267" width="14.33203125" customWidth="1"/>
    <col min="11268" max="11268" width="12" customWidth="1"/>
    <col min="11269" max="11269" width="10.5546875" customWidth="1"/>
    <col min="11270" max="11270" width="0" hidden="1" customWidth="1"/>
    <col min="11271" max="11271" width="28.664062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13" customWidth="1"/>
    <col min="11523" max="11523" width="14.33203125" customWidth="1"/>
    <col min="11524" max="11524" width="12" customWidth="1"/>
    <col min="11525" max="11525" width="10.5546875" customWidth="1"/>
    <col min="11526" max="11526" width="0" hidden="1" customWidth="1"/>
    <col min="11527" max="11527" width="28.664062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13" customWidth="1"/>
    <col min="11779" max="11779" width="14.33203125" customWidth="1"/>
    <col min="11780" max="11780" width="12" customWidth="1"/>
    <col min="11781" max="11781" width="10.5546875" customWidth="1"/>
    <col min="11782" max="11782" width="0" hidden="1" customWidth="1"/>
    <col min="11783" max="11783" width="28.664062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13" customWidth="1"/>
    <col min="12035" max="12035" width="14.33203125" customWidth="1"/>
    <col min="12036" max="12036" width="12" customWidth="1"/>
    <col min="12037" max="12037" width="10.5546875" customWidth="1"/>
    <col min="12038" max="12038" width="0" hidden="1" customWidth="1"/>
    <col min="12039" max="12039" width="28.664062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13" customWidth="1"/>
    <col min="12291" max="12291" width="14.33203125" customWidth="1"/>
    <col min="12292" max="12292" width="12" customWidth="1"/>
    <col min="12293" max="12293" width="10.5546875" customWidth="1"/>
    <col min="12294" max="12294" width="0" hidden="1" customWidth="1"/>
    <col min="12295" max="12295" width="28.664062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13" customWidth="1"/>
    <col min="12547" max="12547" width="14.33203125" customWidth="1"/>
    <col min="12548" max="12548" width="12" customWidth="1"/>
    <col min="12549" max="12549" width="10.5546875" customWidth="1"/>
    <col min="12550" max="12550" width="0" hidden="1" customWidth="1"/>
    <col min="12551" max="12551" width="28.664062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13" customWidth="1"/>
    <col min="12803" max="12803" width="14.33203125" customWidth="1"/>
    <col min="12804" max="12804" width="12" customWidth="1"/>
    <col min="12805" max="12805" width="10.5546875" customWidth="1"/>
    <col min="12806" max="12806" width="0" hidden="1" customWidth="1"/>
    <col min="12807" max="12807" width="28.664062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13" customWidth="1"/>
    <col min="13059" max="13059" width="14.33203125" customWidth="1"/>
    <col min="13060" max="13060" width="12" customWidth="1"/>
    <col min="13061" max="13061" width="10.5546875" customWidth="1"/>
    <col min="13062" max="13062" width="0" hidden="1" customWidth="1"/>
    <col min="13063" max="13063" width="28.664062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13" customWidth="1"/>
    <col min="13315" max="13315" width="14.33203125" customWidth="1"/>
    <col min="13316" max="13316" width="12" customWidth="1"/>
    <col min="13317" max="13317" width="10.5546875" customWidth="1"/>
    <col min="13318" max="13318" width="0" hidden="1" customWidth="1"/>
    <col min="13319" max="13319" width="28.664062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13" customWidth="1"/>
    <col min="13571" max="13571" width="14.33203125" customWidth="1"/>
    <col min="13572" max="13572" width="12" customWidth="1"/>
    <col min="13573" max="13573" width="10.5546875" customWidth="1"/>
    <col min="13574" max="13574" width="0" hidden="1" customWidth="1"/>
    <col min="13575" max="13575" width="28.664062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13" customWidth="1"/>
    <col min="13827" max="13827" width="14.33203125" customWidth="1"/>
    <col min="13828" max="13828" width="12" customWidth="1"/>
    <col min="13829" max="13829" width="10.5546875" customWidth="1"/>
    <col min="13830" max="13830" width="0" hidden="1" customWidth="1"/>
    <col min="13831" max="13831" width="28.664062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13" customWidth="1"/>
    <col min="14083" max="14083" width="14.33203125" customWidth="1"/>
    <col min="14084" max="14084" width="12" customWidth="1"/>
    <col min="14085" max="14085" width="10.5546875" customWidth="1"/>
    <col min="14086" max="14086" width="0" hidden="1" customWidth="1"/>
    <col min="14087" max="14087" width="28.664062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13" customWidth="1"/>
    <col min="14339" max="14339" width="14.33203125" customWidth="1"/>
    <col min="14340" max="14340" width="12" customWidth="1"/>
    <col min="14341" max="14341" width="10.5546875" customWidth="1"/>
    <col min="14342" max="14342" width="0" hidden="1" customWidth="1"/>
    <col min="14343" max="14343" width="28.664062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13" customWidth="1"/>
    <col min="14595" max="14595" width="14.33203125" customWidth="1"/>
    <col min="14596" max="14596" width="12" customWidth="1"/>
    <col min="14597" max="14597" width="10.5546875" customWidth="1"/>
    <col min="14598" max="14598" width="0" hidden="1" customWidth="1"/>
    <col min="14599" max="14599" width="28.664062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13" customWidth="1"/>
    <col min="14851" max="14851" width="14.33203125" customWidth="1"/>
    <col min="14852" max="14852" width="12" customWidth="1"/>
    <col min="14853" max="14853" width="10.5546875" customWidth="1"/>
    <col min="14854" max="14854" width="0" hidden="1" customWidth="1"/>
    <col min="14855" max="14855" width="28.664062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13" customWidth="1"/>
    <col min="15107" max="15107" width="14.33203125" customWidth="1"/>
    <col min="15108" max="15108" width="12" customWidth="1"/>
    <col min="15109" max="15109" width="10.5546875" customWidth="1"/>
    <col min="15110" max="15110" width="0" hidden="1" customWidth="1"/>
    <col min="15111" max="15111" width="28.664062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13" customWidth="1"/>
    <col min="15363" max="15363" width="14.33203125" customWidth="1"/>
    <col min="15364" max="15364" width="12" customWidth="1"/>
    <col min="15365" max="15365" width="10.5546875" customWidth="1"/>
    <col min="15366" max="15366" width="0" hidden="1" customWidth="1"/>
    <col min="15367" max="15367" width="28.664062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13" customWidth="1"/>
    <col min="15619" max="15619" width="14.33203125" customWidth="1"/>
    <col min="15620" max="15620" width="12" customWidth="1"/>
    <col min="15621" max="15621" width="10.5546875" customWidth="1"/>
    <col min="15622" max="15622" width="0" hidden="1" customWidth="1"/>
    <col min="15623" max="15623" width="28.664062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13" customWidth="1"/>
    <col min="15875" max="15875" width="14.33203125" customWidth="1"/>
    <col min="15876" max="15876" width="12" customWidth="1"/>
    <col min="15877" max="15877" width="10.5546875" customWidth="1"/>
    <col min="15878" max="15878" width="0" hidden="1" customWidth="1"/>
    <col min="15879" max="15879" width="28.664062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13" customWidth="1"/>
    <col min="16131" max="16131" width="14.33203125" customWidth="1"/>
    <col min="16132" max="16132" width="12" customWidth="1"/>
    <col min="16133" max="16133" width="10.5546875" customWidth="1"/>
    <col min="16134" max="16134" width="0" hidden="1" customWidth="1"/>
    <col min="16135" max="16135" width="28.664062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tr">
        <f>[2]Altalanos!$A$6</f>
        <v>Sz-Sz-B vármegyei Diákolimpia kijátszandó táblák</v>
      </c>
      <c r="B1" s="40"/>
      <c r="C1" s="40"/>
      <c r="D1" s="41"/>
      <c r="E1" s="42"/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48" t="str">
        <f>[2]Altalanos!$A$8</f>
        <v>V.kcs U14 fiú B</v>
      </c>
      <c r="D2" s="43"/>
      <c r="E2" s="42" t="s">
        <v>28</v>
      </c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[2]Altalanos!$A$10</f>
        <v>45776</v>
      </c>
      <c r="B5" s="72"/>
      <c r="C5" s="73" t="str">
        <f>[2]Altalanos!$C$10</f>
        <v>Nyíregyháza</v>
      </c>
      <c r="D5" s="74" t="str">
        <f>[2]Altalanos!$D$10</f>
        <v xml:space="preserve">  </v>
      </c>
      <c r="E5" s="74"/>
      <c r="F5" s="74"/>
      <c r="G5" s="74"/>
      <c r="H5" s="75" t="str">
        <f>[2]Altalanos!$E$12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81" t="s">
        <v>35</v>
      </c>
      <c r="C6" s="81" t="s">
        <v>36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94" t="s">
        <v>50</v>
      </c>
      <c r="C7" s="95" t="s">
        <v>51</v>
      </c>
      <c r="D7" t="s">
        <v>52</v>
      </c>
      <c r="E7" s="96"/>
      <c r="F7" s="97"/>
      <c r="G7" s="98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94" t="s">
        <v>53</v>
      </c>
      <c r="C8" s="95" t="s">
        <v>54</v>
      </c>
      <c r="D8" t="s">
        <v>55</v>
      </c>
      <c r="E8" s="96"/>
      <c r="F8" s="107"/>
      <c r="G8" s="108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94" t="s">
        <v>56</v>
      </c>
      <c r="C9" s="95" t="s">
        <v>57</v>
      </c>
      <c r="D9" t="s">
        <v>58</v>
      </c>
      <c r="E9" s="96"/>
      <c r="F9" s="107"/>
      <c r="G9" s="108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111"/>
      <c r="C10" s="111"/>
      <c r="D10" s="99"/>
      <c r="E10" s="96"/>
      <c r="F10" s="107"/>
      <c r="G10" s="108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 s="93">
        <v>5</v>
      </c>
      <c r="B11" s="111"/>
      <c r="C11" s="111"/>
      <c r="D11" s="99"/>
      <c r="E11" s="96"/>
      <c r="F11" s="107"/>
      <c r="G11" s="108"/>
      <c r="H11" s="99"/>
      <c r="I11" s="99"/>
      <c r="J11" s="100"/>
      <c r="K11" s="101"/>
      <c r="L11" s="102"/>
      <c r="M11" s="101"/>
      <c r="N11" s="103"/>
      <c r="O11" s="99"/>
      <c r="P11" s="112"/>
      <c r="Q11" s="113"/>
    </row>
    <row r="12" spans="1:17" s="106" customFormat="1" ht="18.899999999999999" customHeight="1" x14ac:dyDescent="0.3">
      <c r="A12" s="93">
        <v>6</v>
      </c>
      <c r="B12" s="111"/>
      <c r="C12" s="111"/>
      <c r="D12" s="99"/>
      <c r="E12" s="96"/>
      <c r="F12" s="107"/>
      <c r="G12" s="108"/>
      <c r="H12" s="99"/>
      <c r="I12" s="99"/>
      <c r="J12" s="100"/>
      <c r="K12" s="101"/>
      <c r="L12" s="102"/>
      <c r="M12" s="101"/>
      <c r="N12" s="103"/>
      <c r="O12" s="99"/>
      <c r="P12" s="112"/>
      <c r="Q12" s="113"/>
    </row>
    <row r="13" spans="1:17" s="106" customFormat="1" ht="18.899999999999999" customHeight="1" x14ac:dyDescent="0.3">
      <c r="A13" s="93">
        <v>7</v>
      </c>
      <c r="B13" s="111"/>
      <c r="C13" s="111"/>
      <c r="D13" s="99"/>
      <c r="E13" s="96"/>
      <c r="F13" s="107"/>
      <c r="G13" s="108"/>
      <c r="H13" s="99"/>
      <c r="I13" s="99"/>
      <c r="J13" s="100"/>
      <c r="K13" s="101"/>
      <c r="L13" s="102"/>
      <c r="M13" s="101"/>
      <c r="N13" s="103"/>
      <c r="O13" s="99"/>
      <c r="P13" s="112"/>
      <c r="Q13" s="113"/>
    </row>
    <row r="14" spans="1:17" s="106" customFormat="1" ht="18.899999999999999" customHeight="1" x14ac:dyDescent="0.3">
      <c r="A14"/>
      <c r="B14"/>
      <c r="C14"/>
      <c r="D14" s="114"/>
      <c r="E14" s="115"/>
      <c r="F14" s="116"/>
      <c r="G14" s="116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06" customFormat="1" ht="18.899999999999999" customHeight="1" x14ac:dyDescent="0.3">
      <c r="A15"/>
      <c r="B15"/>
      <c r="C15"/>
      <c r="D15" s="114"/>
      <c r="E15" s="115"/>
      <c r="F15" s="116"/>
      <c r="G15" s="116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s="106" customFormat="1" ht="18.899999999999999" customHeight="1" x14ac:dyDescent="0.3">
      <c r="A16"/>
      <c r="B16"/>
      <c r="C16"/>
      <c r="D16" s="114"/>
      <c r="E16" s="115"/>
      <c r="F16" s="116"/>
      <c r="G16" s="116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s="106" customFormat="1" ht="18.899999999999999" customHeight="1" x14ac:dyDescent="0.3">
      <c r="A17"/>
      <c r="B17"/>
      <c r="C17"/>
      <c r="D17" s="114"/>
      <c r="E17" s="115"/>
      <c r="F17" s="116"/>
      <c r="G17" s="116"/>
      <c r="H17" s="114"/>
      <c r="I17" s="114"/>
      <c r="J17" s="114"/>
      <c r="K17" s="114"/>
      <c r="L17" s="114"/>
      <c r="M17" s="114"/>
      <c r="N17" s="114"/>
      <c r="O17" s="114"/>
      <c r="P17" s="114"/>
      <c r="Q17" s="114"/>
    </row>
    <row r="18" spans="1:17" s="106" customFormat="1" ht="18.899999999999999" customHeight="1" x14ac:dyDescent="0.3">
      <c r="A18"/>
      <c r="B18"/>
      <c r="C18"/>
      <c r="D18" s="114"/>
      <c r="E18" s="115"/>
      <c r="F18" s="116"/>
      <c r="G18" s="116"/>
      <c r="H18" s="114"/>
      <c r="I18" s="114"/>
      <c r="J18" s="114"/>
      <c r="K18" s="114"/>
      <c r="L18" s="114"/>
      <c r="M18" s="114"/>
      <c r="N18" s="114"/>
      <c r="O18" s="114"/>
      <c r="P18" s="114"/>
      <c r="Q18" s="114"/>
    </row>
    <row r="19" spans="1:17" s="106" customFormat="1" ht="18.899999999999999" customHeight="1" x14ac:dyDescent="0.3">
      <c r="A19"/>
      <c r="B19"/>
      <c r="C19"/>
      <c r="D19" s="114"/>
      <c r="E19" s="115"/>
      <c r="F19" s="116"/>
      <c r="G19" s="116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s="106" customFormat="1" ht="18.899999999999999" customHeight="1" x14ac:dyDescent="0.3">
      <c r="A20"/>
      <c r="B20"/>
      <c r="C20"/>
      <c r="D20" s="114"/>
      <c r="E20" s="115"/>
      <c r="F20" s="116"/>
      <c r="G20" s="116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s="106" customFormat="1" ht="18.899999999999999" customHeight="1" x14ac:dyDescent="0.3">
      <c r="A21"/>
      <c r="B21"/>
      <c r="C21"/>
      <c r="D21" s="114"/>
      <c r="E21" s="115"/>
      <c r="F21" s="116"/>
      <c r="G21" s="116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s="106" customFormat="1" ht="18.899999999999999" customHeight="1" x14ac:dyDescent="0.3">
      <c r="A22"/>
      <c r="B22"/>
      <c r="C22"/>
      <c r="D22" s="114"/>
      <c r="E22" s="115"/>
      <c r="F22" s="116"/>
      <c r="G22" s="116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106" customFormat="1" ht="18.899999999999999" customHeight="1" x14ac:dyDescent="0.3">
      <c r="A23"/>
      <c r="B23"/>
      <c r="C23"/>
      <c r="D23" s="114"/>
      <c r="E23" s="115"/>
      <c r="F23" s="116"/>
      <c r="G23" s="116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106" customFormat="1" ht="18.899999999999999" customHeight="1" x14ac:dyDescent="0.3">
      <c r="A24"/>
      <c r="B24"/>
      <c r="C24"/>
      <c r="D24" s="114"/>
      <c r="E24" s="115"/>
      <c r="F24" s="116"/>
      <c r="G24" s="116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s="106" customFormat="1" ht="18.899999999999999" customHeight="1" x14ac:dyDescent="0.3">
      <c r="A25"/>
      <c r="B25"/>
      <c r="C25"/>
      <c r="D25" s="114"/>
      <c r="E25" s="115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s="106" customFormat="1" ht="18.899999999999999" customHeight="1" x14ac:dyDescent="0.3">
      <c r="A26"/>
      <c r="B26"/>
      <c r="C26"/>
      <c r="D26" s="114"/>
      <c r="E26" s="115"/>
      <c r="F26" s="116"/>
      <c r="G26" s="116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s="106" customFormat="1" ht="18.899999999999999" customHeight="1" x14ac:dyDescent="0.3">
      <c r="A27"/>
      <c r="B27"/>
      <c r="C27"/>
      <c r="D27" s="114"/>
      <c r="E27" s="115"/>
      <c r="F27" s="116"/>
      <c r="G27" s="116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s="106" customFormat="1" ht="18.899999999999999" customHeight="1" x14ac:dyDescent="0.3">
      <c r="A28"/>
      <c r="B28"/>
      <c r="C28"/>
      <c r="D28" s="114"/>
      <c r="E28" s="115"/>
      <c r="F28" s="116"/>
      <c r="G28" s="116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s="106" customFormat="1" ht="18.899999999999999" customHeight="1" x14ac:dyDescent="0.3">
      <c r="A29"/>
      <c r="B29"/>
      <c r="C29"/>
      <c r="D29" s="114"/>
      <c r="E29" s="115"/>
      <c r="F29" s="116"/>
      <c r="G29" s="116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s="106" customFormat="1" ht="18.899999999999999" customHeight="1" x14ac:dyDescent="0.3">
      <c r="A30"/>
      <c r="B30"/>
      <c r="C30"/>
      <c r="D30" s="114"/>
      <c r="E30" s="115"/>
      <c r="F30" s="116"/>
      <c r="G30" s="116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s="106" customFormat="1" ht="18.899999999999999" customHeight="1" x14ac:dyDescent="0.3">
      <c r="A31"/>
      <c r="B31"/>
      <c r="C31"/>
      <c r="D31" s="114"/>
      <c r="E31" s="115"/>
      <c r="F31" s="116"/>
      <c r="G31" s="116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06" customFormat="1" ht="18.899999999999999" customHeight="1" x14ac:dyDescent="0.3">
      <c r="A32"/>
      <c r="B32"/>
      <c r="C32"/>
      <c r="D32" s="114"/>
      <c r="E32" s="115"/>
      <c r="F32" s="116"/>
      <c r="G32" s="116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s="106" customFormat="1" ht="18.899999999999999" customHeight="1" x14ac:dyDescent="0.3">
      <c r="A33"/>
      <c r="B33"/>
      <c r="C33"/>
      <c r="D33" s="114"/>
      <c r="E33" s="115"/>
      <c r="F33" s="116"/>
      <c r="G33" s="116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s="106" customFormat="1" ht="18.899999999999999" customHeight="1" x14ac:dyDescent="0.3">
      <c r="A34"/>
      <c r="B34"/>
      <c r="C34"/>
      <c r="D34" s="114"/>
      <c r="E34" s="115"/>
      <c r="F34" s="116"/>
      <c r="G34" s="116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s="106" customFormat="1" ht="18.899999999999999" customHeight="1" x14ac:dyDescent="0.3">
      <c r="A35"/>
      <c r="B35"/>
      <c r="C35"/>
      <c r="D35" s="114"/>
      <c r="E35" s="115"/>
      <c r="F35" s="116"/>
      <c r="G35" s="116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s="106" customFormat="1" ht="18.899999999999999" customHeight="1" x14ac:dyDescent="0.3">
      <c r="A36"/>
      <c r="B36"/>
      <c r="C36"/>
      <c r="D36" s="114"/>
      <c r="E36" s="115"/>
      <c r="F36" s="116"/>
      <c r="G36" s="116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D13">
    <cfRule type="expression" dxfId="58" priority="6" stopIfTrue="1">
      <formula>$Q7&gt;=1</formula>
    </cfRule>
  </conditionalFormatting>
  <conditionalFormatting sqref="E7:E13">
    <cfRule type="expression" dxfId="57" priority="2" stopIfTrue="1">
      <formula>AND(ROUNDDOWN(($A$4-E7)/365.25,0)&lt;=13,G7&lt;&gt;"OK")</formula>
    </cfRule>
    <cfRule type="expression" dxfId="56" priority="3" stopIfTrue="1">
      <formula>AND(ROUNDDOWN(($A$4-E7)/365.25,0)&lt;=14,G7&lt;&gt;"OK")</formula>
    </cfRule>
    <cfRule type="expression" dxfId="55" priority="4" stopIfTrue="1">
      <formula>AND(ROUNDDOWN(($A$4-E7)/365.25,0)&lt;=17,G7&lt;&gt;"OK")</formula>
    </cfRule>
  </conditionalFormatting>
  <conditionalFormatting sqref="J7:J13">
    <cfRule type="cellIs" dxfId="54" priority="1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2]!egyeni_fotabla_sorsolasi_ranglista">
                <anchor moveWithCells="1" sizeWithCells="1">
                  <from>
                    <xdr:col>7</xdr:col>
                    <xdr:colOff>198120</xdr:colOff>
                    <xdr:row>1</xdr:row>
                    <xdr:rowOff>83820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</sheetPr>
  <dimension ref="A1:AK41"/>
  <sheetViews>
    <sheetView topLeftCell="A4" workbookViewId="0">
      <selection activeCell="K7" sqref="K7"/>
    </sheetView>
  </sheetViews>
  <sheetFormatPr defaultRowHeight="14.4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  <col min="257" max="257" width="5.44140625" customWidth="1"/>
    <col min="258" max="258" width="4.44140625" customWidth="1"/>
    <col min="259" max="259" width="8.33203125" customWidth="1"/>
    <col min="260" max="260" width="7.109375" customWidth="1"/>
    <col min="261" max="261" width="9.33203125" customWidth="1"/>
    <col min="262" max="262" width="7.109375" customWidth="1"/>
    <col min="263" max="263" width="9.33203125" customWidth="1"/>
    <col min="264" max="264" width="7.109375" customWidth="1"/>
    <col min="265" max="265" width="9.33203125" customWidth="1"/>
    <col min="266" max="266" width="8.44140625" customWidth="1"/>
    <col min="267" max="269" width="8.5546875" customWidth="1"/>
    <col min="271" max="271" width="5.5546875" customWidth="1"/>
    <col min="272" max="272" width="4.5546875" customWidth="1"/>
    <col min="273" max="273" width="11.6640625" customWidth="1"/>
    <col min="281" max="293" width="0" hidden="1" customWidth="1"/>
    <col min="513" max="513" width="5.44140625" customWidth="1"/>
    <col min="514" max="514" width="4.44140625" customWidth="1"/>
    <col min="515" max="515" width="8.33203125" customWidth="1"/>
    <col min="516" max="516" width="7.109375" customWidth="1"/>
    <col min="517" max="517" width="9.33203125" customWidth="1"/>
    <col min="518" max="518" width="7.109375" customWidth="1"/>
    <col min="519" max="519" width="9.33203125" customWidth="1"/>
    <col min="520" max="520" width="7.109375" customWidth="1"/>
    <col min="521" max="521" width="9.33203125" customWidth="1"/>
    <col min="522" max="522" width="8.44140625" customWidth="1"/>
    <col min="523" max="525" width="8.5546875" customWidth="1"/>
    <col min="527" max="527" width="5.5546875" customWidth="1"/>
    <col min="528" max="528" width="4.5546875" customWidth="1"/>
    <col min="529" max="529" width="11.6640625" customWidth="1"/>
    <col min="537" max="549" width="0" hidden="1" customWidth="1"/>
    <col min="769" max="769" width="5.44140625" customWidth="1"/>
    <col min="770" max="770" width="4.44140625" customWidth="1"/>
    <col min="771" max="771" width="8.33203125" customWidth="1"/>
    <col min="772" max="772" width="7.109375" customWidth="1"/>
    <col min="773" max="773" width="9.33203125" customWidth="1"/>
    <col min="774" max="774" width="7.109375" customWidth="1"/>
    <col min="775" max="775" width="9.33203125" customWidth="1"/>
    <col min="776" max="776" width="7.109375" customWidth="1"/>
    <col min="777" max="777" width="9.33203125" customWidth="1"/>
    <col min="778" max="778" width="8.44140625" customWidth="1"/>
    <col min="779" max="781" width="8.5546875" customWidth="1"/>
    <col min="783" max="783" width="5.5546875" customWidth="1"/>
    <col min="784" max="784" width="4.5546875" customWidth="1"/>
    <col min="785" max="785" width="11.6640625" customWidth="1"/>
    <col min="793" max="805" width="0" hidden="1" customWidth="1"/>
    <col min="1025" max="1025" width="5.44140625" customWidth="1"/>
    <col min="1026" max="1026" width="4.44140625" customWidth="1"/>
    <col min="1027" max="1027" width="8.33203125" customWidth="1"/>
    <col min="1028" max="1028" width="7.109375" customWidth="1"/>
    <col min="1029" max="1029" width="9.33203125" customWidth="1"/>
    <col min="1030" max="1030" width="7.109375" customWidth="1"/>
    <col min="1031" max="1031" width="9.33203125" customWidth="1"/>
    <col min="1032" max="1032" width="7.109375" customWidth="1"/>
    <col min="1033" max="1033" width="9.33203125" customWidth="1"/>
    <col min="1034" max="1034" width="8.44140625" customWidth="1"/>
    <col min="1035" max="1037" width="8.5546875" customWidth="1"/>
    <col min="1039" max="1039" width="5.5546875" customWidth="1"/>
    <col min="1040" max="1040" width="4.5546875" customWidth="1"/>
    <col min="1041" max="1041" width="11.6640625" customWidth="1"/>
    <col min="1049" max="1061" width="0" hidden="1" customWidth="1"/>
    <col min="1281" max="1281" width="5.44140625" customWidth="1"/>
    <col min="1282" max="1282" width="4.44140625" customWidth="1"/>
    <col min="1283" max="1283" width="8.33203125" customWidth="1"/>
    <col min="1284" max="1284" width="7.109375" customWidth="1"/>
    <col min="1285" max="1285" width="9.33203125" customWidth="1"/>
    <col min="1286" max="1286" width="7.109375" customWidth="1"/>
    <col min="1287" max="1287" width="9.33203125" customWidth="1"/>
    <col min="1288" max="1288" width="7.109375" customWidth="1"/>
    <col min="1289" max="1289" width="9.33203125" customWidth="1"/>
    <col min="1290" max="1290" width="8.44140625" customWidth="1"/>
    <col min="1291" max="1293" width="8.5546875" customWidth="1"/>
    <col min="1295" max="1295" width="5.5546875" customWidth="1"/>
    <col min="1296" max="1296" width="4.5546875" customWidth="1"/>
    <col min="1297" max="1297" width="11.6640625" customWidth="1"/>
    <col min="1305" max="1317" width="0" hidden="1" customWidth="1"/>
    <col min="1537" max="1537" width="5.44140625" customWidth="1"/>
    <col min="1538" max="1538" width="4.44140625" customWidth="1"/>
    <col min="1539" max="1539" width="8.33203125" customWidth="1"/>
    <col min="1540" max="1540" width="7.109375" customWidth="1"/>
    <col min="1541" max="1541" width="9.33203125" customWidth="1"/>
    <col min="1542" max="1542" width="7.109375" customWidth="1"/>
    <col min="1543" max="1543" width="9.33203125" customWidth="1"/>
    <col min="1544" max="1544" width="7.109375" customWidth="1"/>
    <col min="1545" max="1545" width="9.33203125" customWidth="1"/>
    <col min="1546" max="1546" width="8.44140625" customWidth="1"/>
    <col min="1547" max="1549" width="8.5546875" customWidth="1"/>
    <col min="1551" max="1551" width="5.5546875" customWidth="1"/>
    <col min="1552" max="1552" width="4.5546875" customWidth="1"/>
    <col min="1553" max="1553" width="11.6640625" customWidth="1"/>
    <col min="1561" max="1573" width="0" hidden="1" customWidth="1"/>
    <col min="1793" max="1793" width="5.44140625" customWidth="1"/>
    <col min="1794" max="1794" width="4.44140625" customWidth="1"/>
    <col min="1795" max="1795" width="8.33203125" customWidth="1"/>
    <col min="1796" max="1796" width="7.109375" customWidth="1"/>
    <col min="1797" max="1797" width="9.33203125" customWidth="1"/>
    <col min="1798" max="1798" width="7.109375" customWidth="1"/>
    <col min="1799" max="1799" width="9.33203125" customWidth="1"/>
    <col min="1800" max="1800" width="7.109375" customWidth="1"/>
    <col min="1801" max="1801" width="9.33203125" customWidth="1"/>
    <col min="1802" max="1802" width="8.44140625" customWidth="1"/>
    <col min="1803" max="1805" width="8.5546875" customWidth="1"/>
    <col min="1807" max="1807" width="5.5546875" customWidth="1"/>
    <col min="1808" max="1808" width="4.5546875" customWidth="1"/>
    <col min="1809" max="1809" width="11.6640625" customWidth="1"/>
    <col min="1817" max="1829" width="0" hidden="1" customWidth="1"/>
    <col min="2049" max="2049" width="5.44140625" customWidth="1"/>
    <col min="2050" max="2050" width="4.44140625" customWidth="1"/>
    <col min="2051" max="2051" width="8.33203125" customWidth="1"/>
    <col min="2052" max="2052" width="7.109375" customWidth="1"/>
    <col min="2053" max="2053" width="9.33203125" customWidth="1"/>
    <col min="2054" max="2054" width="7.109375" customWidth="1"/>
    <col min="2055" max="2055" width="9.33203125" customWidth="1"/>
    <col min="2056" max="2056" width="7.109375" customWidth="1"/>
    <col min="2057" max="2057" width="9.33203125" customWidth="1"/>
    <col min="2058" max="2058" width="8.44140625" customWidth="1"/>
    <col min="2059" max="2061" width="8.5546875" customWidth="1"/>
    <col min="2063" max="2063" width="5.5546875" customWidth="1"/>
    <col min="2064" max="2064" width="4.5546875" customWidth="1"/>
    <col min="2065" max="2065" width="11.6640625" customWidth="1"/>
    <col min="2073" max="2085" width="0" hidden="1" customWidth="1"/>
    <col min="2305" max="2305" width="5.44140625" customWidth="1"/>
    <col min="2306" max="2306" width="4.44140625" customWidth="1"/>
    <col min="2307" max="2307" width="8.33203125" customWidth="1"/>
    <col min="2308" max="2308" width="7.109375" customWidth="1"/>
    <col min="2309" max="2309" width="9.33203125" customWidth="1"/>
    <col min="2310" max="2310" width="7.109375" customWidth="1"/>
    <col min="2311" max="2311" width="9.33203125" customWidth="1"/>
    <col min="2312" max="2312" width="7.109375" customWidth="1"/>
    <col min="2313" max="2313" width="9.33203125" customWidth="1"/>
    <col min="2314" max="2314" width="8.44140625" customWidth="1"/>
    <col min="2315" max="2317" width="8.5546875" customWidth="1"/>
    <col min="2319" max="2319" width="5.5546875" customWidth="1"/>
    <col min="2320" max="2320" width="4.5546875" customWidth="1"/>
    <col min="2321" max="2321" width="11.6640625" customWidth="1"/>
    <col min="2329" max="2341" width="0" hidden="1" customWidth="1"/>
    <col min="2561" max="2561" width="5.44140625" customWidth="1"/>
    <col min="2562" max="2562" width="4.44140625" customWidth="1"/>
    <col min="2563" max="2563" width="8.33203125" customWidth="1"/>
    <col min="2564" max="2564" width="7.109375" customWidth="1"/>
    <col min="2565" max="2565" width="9.33203125" customWidth="1"/>
    <col min="2566" max="2566" width="7.109375" customWidth="1"/>
    <col min="2567" max="2567" width="9.33203125" customWidth="1"/>
    <col min="2568" max="2568" width="7.109375" customWidth="1"/>
    <col min="2569" max="2569" width="9.33203125" customWidth="1"/>
    <col min="2570" max="2570" width="8.44140625" customWidth="1"/>
    <col min="2571" max="2573" width="8.5546875" customWidth="1"/>
    <col min="2575" max="2575" width="5.5546875" customWidth="1"/>
    <col min="2576" max="2576" width="4.5546875" customWidth="1"/>
    <col min="2577" max="2577" width="11.6640625" customWidth="1"/>
    <col min="2585" max="2597" width="0" hidden="1" customWidth="1"/>
    <col min="2817" max="2817" width="5.44140625" customWidth="1"/>
    <col min="2818" max="2818" width="4.44140625" customWidth="1"/>
    <col min="2819" max="2819" width="8.33203125" customWidth="1"/>
    <col min="2820" max="2820" width="7.109375" customWidth="1"/>
    <col min="2821" max="2821" width="9.33203125" customWidth="1"/>
    <col min="2822" max="2822" width="7.109375" customWidth="1"/>
    <col min="2823" max="2823" width="9.33203125" customWidth="1"/>
    <col min="2824" max="2824" width="7.109375" customWidth="1"/>
    <col min="2825" max="2825" width="9.33203125" customWidth="1"/>
    <col min="2826" max="2826" width="8.44140625" customWidth="1"/>
    <col min="2827" max="2829" width="8.5546875" customWidth="1"/>
    <col min="2831" max="2831" width="5.5546875" customWidth="1"/>
    <col min="2832" max="2832" width="4.5546875" customWidth="1"/>
    <col min="2833" max="2833" width="11.6640625" customWidth="1"/>
    <col min="2841" max="2853" width="0" hidden="1" customWidth="1"/>
    <col min="3073" max="3073" width="5.44140625" customWidth="1"/>
    <col min="3074" max="3074" width="4.44140625" customWidth="1"/>
    <col min="3075" max="3075" width="8.33203125" customWidth="1"/>
    <col min="3076" max="3076" width="7.109375" customWidth="1"/>
    <col min="3077" max="3077" width="9.33203125" customWidth="1"/>
    <col min="3078" max="3078" width="7.109375" customWidth="1"/>
    <col min="3079" max="3079" width="9.33203125" customWidth="1"/>
    <col min="3080" max="3080" width="7.109375" customWidth="1"/>
    <col min="3081" max="3081" width="9.33203125" customWidth="1"/>
    <col min="3082" max="3082" width="8.44140625" customWidth="1"/>
    <col min="3083" max="3085" width="8.5546875" customWidth="1"/>
    <col min="3087" max="3087" width="5.5546875" customWidth="1"/>
    <col min="3088" max="3088" width="4.5546875" customWidth="1"/>
    <col min="3089" max="3089" width="11.6640625" customWidth="1"/>
    <col min="3097" max="3109" width="0" hidden="1" customWidth="1"/>
    <col min="3329" max="3329" width="5.44140625" customWidth="1"/>
    <col min="3330" max="3330" width="4.44140625" customWidth="1"/>
    <col min="3331" max="3331" width="8.33203125" customWidth="1"/>
    <col min="3332" max="3332" width="7.109375" customWidth="1"/>
    <col min="3333" max="3333" width="9.33203125" customWidth="1"/>
    <col min="3334" max="3334" width="7.109375" customWidth="1"/>
    <col min="3335" max="3335" width="9.33203125" customWidth="1"/>
    <col min="3336" max="3336" width="7.109375" customWidth="1"/>
    <col min="3337" max="3337" width="9.33203125" customWidth="1"/>
    <col min="3338" max="3338" width="8.44140625" customWidth="1"/>
    <col min="3339" max="3341" width="8.5546875" customWidth="1"/>
    <col min="3343" max="3343" width="5.5546875" customWidth="1"/>
    <col min="3344" max="3344" width="4.5546875" customWidth="1"/>
    <col min="3345" max="3345" width="11.6640625" customWidth="1"/>
    <col min="3353" max="3365" width="0" hidden="1" customWidth="1"/>
    <col min="3585" max="3585" width="5.44140625" customWidth="1"/>
    <col min="3586" max="3586" width="4.44140625" customWidth="1"/>
    <col min="3587" max="3587" width="8.33203125" customWidth="1"/>
    <col min="3588" max="3588" width="7.109375" customWidth="1"/>
    <col min="3589" max="3589" width="9.33203125" customWidth="1"/>
    <col min="3590" max="3590" width="7.109375" customWidth="1"/>
    <col min="3591" max="3591" width="9.33203125" customWidth="1"/>
    <col min="3592" max="3592" width="7.109375" customWidth="1"/>
    <col min="3593" max="3593" width="9.33203125" customWidth="1"/>
    <col min="3594" max="3594" width="8.44140625" customWidth="1"/>
    <col min="3595" max="3597" width="8.5546875" customWidth="1"/>
    <col min="3599" max="3599" width="5.5546875" customWidth="1"/>
    <col min="3600" max="3600" width="4.5546875" customWidth="1"/>
    <col min="3601" max="3601" width="11.6640625" customWidth="1"/>
    <col min="3609" max="3621" width="0" hidden="1" customWidth="1"/>
    <col min="3841" max="3841" width="5.44140625" customWidth="1"/>
    <col min="3842" max="3842" width="4.44140625" customWidth="1"/>
    <col min="3843" max="3843" width="8.33203125" customWidth="1"/>
    <col min="3844" max="3844" width="7.109375" customWidth="1"/>
    <col min="3845" max="3845" width="9.33203125" customWidth="1"/>
    <col min="3846" max="3846" width="7.109375" customWidth="1"/>
    <col min="3847" max="3847" width="9.33203125" customWidth="1"/>
    <col min="3848" max="3848" width="7.109375" customWidth="1"/>
    <col min="3849" max="3849" width="9.33203125" customWidth="1"/>
    <col min="3850" max="3850" width="8.44140625" customWidth="1"/>
    <col min="3851" max="3853" width="8.5546875" customWidth="1"/>
    <col min="3855" max="3855" width="5.5546875" customWidth="1"/>
    <col min="3856" max="3856" width="4.5546875" customWidth="1"/>
    <col min="3857" max="3857" width="11.6640625" customWidth="1"/>
    <col min="3865" max="3877" width="0" hidden="1" customWidth="1"/>
    <col min="4097" max="4097" width="5.44140625" customWidth="1"/>
    <col min="4098" max="4098" width="4.44140625" customWidth="1"/>
    <col min="4099" max="4099" width="8.33203125" customWidth="1"/>
    <col min="4100" max="4100" width="7.109375" customWidth="1"/>
    <col min="4101" max="4101" width="9.33203125" customWidth="1"/>
    <col min="4102" max="4102" width="7.109375" customWidth="1"/>
    <col min="4103" max="4103" width="9.33203125" customWidth="1"/>
    <col min="4104" max="4104" width="7.109375" customWidth="1"/>
    <col min="4105" max="4105" width="9.33203125" customWidth="1"/>
    <col min="4106" max="4106" width="8.44140625" customWidth="1"/>
    <col min="4107" max="4109" width="8.5546875" customWidth="1"/>
    <col min="4111" max="4111" width="5.5546875" customWidth="1"/>
    <col min="4112" max="4112" width="4.5546875" customWidth="1"/>
    <col min="4113" max="4113" width="11.6640625" customWidth="1"/>
    <col min="4121" max="4133" width="0" hidden="1" customWidth="1"/>
    <col min="4353" max="4353" width="5.44140625" customWidth="1"/>
    <col min="4354" max="4354" width="4.44140625" customWidth="1"/>
    <col min="4355" max="4355" width="8.33203125" customWidth="1"/>
    <col min="4356" max="4356" width="7.109375" customWidth="1"/>
    <col min="4357" max="4357" width="9.33203125" customWidth="1"/>
    <col min="4358" max="4358" width="7.109375" customWidth="1"/>
    <col min="4359" max="4359" width="9.33203125" customWidth="1"/>
    <col min="4360" max="4360" width="7.109375" customWidth="1"/>
    <col min="4361" max="4361" width="9.33203125" customWidth="1"/>
    <col min="4362" max="4362" width="8.44140625" customWidth="1"/>
    <col min="4363" max="4365" width="8.5546875" customWidth="1"/>
    <col min="4367" max="4367" width="5.5546875" customWidth="1"/>
    <col min="4368" max="4368" width="4.5546875" customWidth="1"/>
    <col min="4369" max="4369" width="11.6640625" customWidth="1"/>
    <col min="4377" max="4389" width="0" hidden="1" customWidth="1"/>
    <col min="4609" max="4609" width="5.44140625" customWidth="1"/>
    <col min="4610" max="4610" width="4.44140625" customWidth="1"/>
    <col min="4611" max="4611" width="8.33203125" customWidth="1"/>
    <col min="4612" max="4612" width="7.109375" customWidth="1"/>
    <col min="4613" max="4613" width="9.33203125" customWidth="1"/>
    <col min="4614" max="4614" width="7.109375" customWidth="1"/>
    <col min="4615" max="4615" width="9.33203125" customWidth="1"/>
    <col min="4616" max="4616" width="7.109375" customWidth="1"/>
    <col min="4617" max="4617" width="9.33203125" customWidth="1"/>
    <col min="4618" max="4618" width="8.44140625" customWidth="1"/>
    <col min="4619" max="4621" width="8.5546875" customWidth="1"/>
    <col min="4623" max="4623" width="5.5546875" customWidth="1"/>
    <col min="4624" max="4624" width="4.5546875" customWidth="1"/>
    <col min="4625" max="4625" width="11.6640625" customWidth="1"/>
    <col min="4633" max="4645" width="0" hidden="1" customWidth="1"/>
    <col min="4865" max="4865" width="5.44140625" customWidth="1"/>
    <col min="4866" max="4866" width="4.44140625" customWidth="1"/>
    <col min="4867" max="4867" width="8.33203125" customWidth="1"/>
    <col min="4868" max="4868" width="7.109375" customWidth="1"/>
    <col min="4869" max="4869" width="9.33203125" customWidth="1"/>
    <col min="4870" max="4870" width="7.109375" customWidth="1"/>
    <col min="4871" max="4871" width="9.33203125" customWidth="1"/>
    <col min="4872" max="4872" width="7.109375" customWidth="1"/>
    <col min="4873" max="4873" width="9.33203125" customWidth="1"/>
    <col min="4874" max="4874" width="8.44140625" customWidth="1"/>
    <col min="4875" max="4877" width="8.5546875" customWidth="1"/>
    <col min="4879" max="4879" width="5.5546875" customWidth="1"/>
    <col min="4880" max="4880" width="4.5546875" customWidth="1"/>
    <col min="4881" max="4881" width="11.6640625" customWidth="1"/>
    <col min="4889" max="4901" width="0" hidden="1" customWidth="1"/>
    <col min="5121" max="5121" width="5.44140625" customWidth="1"/>
    <col min="5122" max="5122" width="4.44140625" customWidth="1"/>
    <col min="5123" max="5123" width="8.33203125" customWidth="1"/>
    <col min="5124" max="5124" width="7.109375" customWidth="1"/>
    <col min="5125" max="5125" width="9.33203125" customWidth="1"/>
    <col min="5126" max="5126" width="7.109375" customWidth="1"/>
    <col min="5127" max="5127" width="9.33203125" customWidth="1"/>
    <col min="5128" max="5128" width="7.109375" customWidth="1"/>
    <col min="5129" max="5129" width="9.33203125" customWidth="1"/>
    <col min="5130" max="5130" width="8.44140625" customWidth="1"/>
    <col min="5131" max="5133" width="8.5546875" customWidth="1"/>
    <col min="5135" max="5135" width="5.5546875" customWidth="1"/>
    <col min="5136" max="5136" width="4.5546875" customWidth="1"/>
    <col min="5137" max="5137" width="11.6640625" customWidth="1"/>
    <col min="5145" max="5157" width="0" hidden="1" customWidth="1"/>
    <col min="5377" max="5377" width="5.44140625" customWidth="1"/>
    <col min="5378" max="5378" width="4.44140625" customWidth="1"/>
    <col min="5379" max="5379" width="8.33203125" customWidth="1"/>
    <col min="5380" max="5380" width="7.109375" customWidth="1"/>
    <col min="5381" max="5381" width="9.33203125" customWidth="1"/>
    <col min="5382" max="5382" width="7.109375" customWidth="1"/>
    <col min="5383" max="5383" width="9.33203125" customWidth="1"/>
    <col min="5384" max="5384" width="7.109375" customWidth="1"/>
    <col min="5385" max="5385" width="9.33203125" customWidth="1"/>
    <col min="5386" max="5386" width="8.44140625" customWidth="1"/>
    <col min="5387" max="5389" width="8.5546875" customWidth="1"/>
    <col min="5391" max="5391" width="5.5546875" customWidth="1"/>
    <col min="5392" max="5392" width="4.5546875" customWidth="1"/>
    <col min="5393" max="5393" width="11.6640625" customWidth="1"/>
    <col min="5401" max="5413" width="0" hidden="1" customWidth="1"/>
    <col min="5633" max="5633" width="5.44140625" customWidth="1"/>
    <col min="5634" max="5634" width="4.44140625" customWidth="1"/>
    <col min="5635" max="5635" width="8.33203125" customWidth="1"/>
    <col min="5636" max="5636" width="7.109375" customWidth="1"/>
    <col min="5637" max="5637" width="9.33203125" customWidth="1"/>
    <col min="5638" max="5638" width="7.109375" customWidth="1"/>
    <col min="5639" max="5639" width="9.33203125" customWidth="1"/>
    <col min="5640" max="5640" width="7.109375" customWidth="1"/>
    <col min="5641" max="5641" width="9.33203125" customWidth="1"/>
    <col min="5642" max="5642" width="8.44140625" customWidth="1"/>
    <col min="5643" max="5645" width="8.5546875" customWidth="1"/>
    <col min="5647" max="5647" width="5.5546875" customWidth="1"/>
    <col min="5648" max="5648" width="4.5546875" customWidth="1"/>
    <col min="5649" max="5649" width="11.6640625" customWidth="1"/>
    <col min="5657" max="5669" width="0" hidden="1" customWidth="1"/>
    <col min="5889" max="5889" width="5.44140625" customWidth="1"/>
    <col min="5890" max="5890" width="4.44140625" customWidth="1"/>
    <col min="5891" max="5891" width="8.33203125" customWidth="1"/>
    <col min="5892" max="5892" width="7.109375" customWidth="1"/>
    <col min="5893" max="5893" width="9.33203125" customWidth="1"/>
    <col min="5894" max="5894" width="7.109375" customWidth="1"/>
    <col min="5895" max="5895" width="9.33203125" customWidth="1"/>
    <col min="5896" max="5896" width="7.109375" customWidth="1"/>
    <col min="5897" max="5897" width="9.33203125" customWidth="1"/>
    <col min="5898" max="5898" width="8.44140625" customWidth="1"/>
    <col min="5899" max="5901" width="8.5546875" customWidth="1"/>
    <col min="5903" max="5903" width="5.5546875" customWidth="1"/>
    <col min="5904" max="5904" width="4.5546875" customWidth="1"/>
    <col min="5905" max="5905" width="11.6640625" customWidth="1"/>
    <col min="5913" max="5925" width="0" hidden="1" customWidth="1"/>
    <col min="6145" max="6145" width="5.44140625" customWidth="1"/>
    <col min="6146" max="6146" width="4.44140625" customWidth="1"/>
    <col min="6147" max="6147" width="8.33203125" customWidth="1"/>
    <col min="6148" max="6148" width="7.109375" customWidth="1"/>
    <col min="6149" max="6149" width="9.33203125" customWidth="1"/>
    <col min="6150" max="6150" width="7.109375" customWidth="1"/>
    <col min="6151" max="6151" width="9.33203125" customWidth="1"/>
    <col min="6152" max="6152" width="7.109375" customWidth="1"/>
    <col min="6153" max="6153" width="9.33203125" customWidth="1"/>
    <col min="6154" max="6154" width="8.44140625" customWidth="1"/>
    <col min="6155" max="6157" width="8.5546875" customWidth="1"/>
    <col min="6159" max="6159" width="5.5546875" customWidth="1"/>
    <col min="6160" max="6160" width="4.5546875" customWidth="1"/>
    <col min="6161" max="6161" width="11.6640625" customWidth="1"/>
    <col min="6169" max="6181" width="0" hidden="1" customWidth="1"/>
    <col min="6401" max="6401" width="5.44140625" customWidth="1"/>
    <col min="6402" max="6402" width="4.44140625" customWidth="1"/>
    <col min="6403" max="6403" width="8.33203125" customWidth="1"/>
    <col min="6404" max="6404" width="7.109375" customWidth="1"/>
    <col min="6405" max="6405" width="9.33203125" customWidth="1"/>
    <col min="6406" max="6406" width="7.109375" customWidth="1"/>
    <col min="6407" max="6407" width="9.33203125" customWidth="1"/>
    <col min="6408" max="6408" width="7.109375" customWidth="1"/>
    <col min="6409" max="6409" width="9.33203125" customWidth="1"/>
    <col min="6410" max="6410" width="8.44140625" customWidth="1"/>
    <col min="6411" max="6413" width="8.5546875" customWidth="1"/>
    <col min="6415" max="6415" width="5.5546875" customWidth="1"/>
    <col min="6416" max="6416" width="4.5546875" customWidth="1"/>
    <col min="6417" max="6417" width="11.6640625" customWidth="1"/>
    <col min="6425" max="6437" width="0" hidden="1" customWidth="1"/>
    <col min="6657" max="6657" width="5.44140625" customWidth="1"/>
    <col min="6658" max="6658" width="4.44140625" customWidth="1"/>
    <col min="6659" max="6659" width="8.33203125" customWidth="1"/>
    <col min="6660" max="6660" width="7.109375" customWidth="1"/>
    <col min="6661" max="6661" width="9.33203125" customWidth="1"/>
    <col min="6662" max="6662" width="7.109375" customWidth="1"/>
    <col min="6663" max="6663" width="9.33203125" customWidth="1"/>
    <col min="6664" max="6664" width="7.109375" customWidth="1"/>
    <col min="6665" max="6665" width="9.33203125" customWidth="1"/>
    <col min="6666" max="6666" width="8.44140625" customWidth="1"/>
    <col min="6667" max="6669" width="8.5546875" customWidth="1"/>
    <col min="6671" max="6671" width="5.5546875" customWidth="1"/>
    <col min="6672" max="6672" width="4.5546875" customWidth="1"/>
    <col min="6673" max="6673" width="11.6640625" customWidth="1"/>
    <col min="6681" max="6693" width="0" hidden="1" customWidth="1"/>
    <col min="6913" max="6913" width="5.44140625" customWidth="1"/>
    <col min="6914" max="6914" width="4.44140625" customWidth="1"/>
    <col min="6915" max="6915" width="8.33203125" customWidth="1"/>
    <col min="6916" max="6916" width="7.109375" customWidth="1"/>
    <col min="6917" max="6917" width="9.33203125" customWidth="1"/>
    <col min="6918" max="6918" width="7.109375" customWidth="1"/>
    <col min="6919" max="6919" width="9.33203125" customWidth="1"/>
    <col min="6920" max="6920" width="7.109375" customWidth="1"/>
    <col min="6921" max="6921" width="9.33203125" customWidth="1"/>
    <col min="6922" max="6922" width="8.44140625" customWidth="1"/>
    <col min="6923" max="6925" width="8.5546875" customWidth="1"/>
    <col min="6927" max="6927" width="5.5546875" customWidth="1"/>
    <col min="6928" max="6928" width="4.5546875" customWidth="1"/>
    <col min="6929" max="6929" width="11.6640625" customWidth="1"/>
    <col min="6937" max="6949" width="0" hidden="1" customWidth="1"/>
    <col min="7169" max="7169" width="5.44140625" customWidth="1"/>
    <col min="7170" max="7170" width="4.44140625" customWidth="1"/>
    <col min="7171" max="7171" width="8.33203125" customWidth="1"/>
    <col min="7172" max="7172" width="7.109375" customWidth="1"/>
    <col min="7173" max="7173" width="9.33203125" customWidth="1"/>
    <col min="7174" max="7174" width="7.109375" customWidth="1"/>
    <col min="7175" max="7175" width="9.33203125" customWidth="1"/>
    <col min="7176" max="7176" width="7.109375" customWidth="1"/>
    <col min="7177" max="7177" width="9.33203125" customWidth="1"/>
    <col min="7178" max="7178" width="8.44140625" customWidth="1"/>
    <col min="7179" max="7181" width="8.5546875" customWidth="1"/>
    <col min="7183" max="7183" width="5.5546875" customWidth="1"/>
    <col min="7184" max="7184" width="4.5546875" customWidth="1"/>
    <col min="7185" max="7185" width="11.6640625" customWidth="1"/>
    <col min="7193" max="7205" width="0" hidden="1" customWidth="1"/>
    <col min="7425" max="7425" width="5.44140625" customWidth="1"/>
    <col min="7426" max="7426" width="4.44140625" customWidth="1"/>
    <col min="7427" max="7427" width="8.33203125" customWidth="1"/>
    <col min="7428" max="7428" width="7.109375" customWidth="1"/>
    <col min="7429" max="7429" width="9.33203125" customWidth="1"/>
    <col min="7430" max="7430" width="7.109375" customWidth="1"/>
    <col min="7431" max="7431" width="9.33203125" customWidth="1"/>
    <col min="7432" max="7432" width="7.109375" customWidth="1"/>
    <col min="7433" max="7433" width="9.33203125" customWidth="1"/>
    <col min="7434" max="7434" width="8.44140625" customWidth="1"/>
    <col min="7435" max="7437" width="8.5546875" customWidth="1"/>
    <col min="7439" max="7439" width="5.5546875" customWidth="1"/>
    <col min="7440" max="7440" width="4.5546875" customWidth="1"/>
    <col min="7441" max="7441" width="11.6640625" customWidth="1"/>
    <col min="7449" max="7461" width="0" hidden="1" customWidth="1"/>
    <col min="7681" max="7681" width="5.44140625" customWidth="1"/>
    <col min="7682" max="7682" width="4.44140625" customWidth="1"/>
    <col min="7683" max="7683" width="8.33203125" customWidth="1"/>
    <col min="7684" max="7684" width="7.109375" customWidth="1"/>
    <col min="7685" max="7685" width="9.33203125" customWidth="1"/>
    <col min="7686" max="7686" width="7.109375" customWidth="1"/>
    <col min="7687" max="7687" width="9.33203125" customWidth="1"/>
    <col min="7688" max="7688" width="7.109375" customWidth="1"/>
    <col min="7689" max="7689" width="9.33203125" customWidth="1"/>
    <col min="7690" max="7690" width="8.44140625" customWidth="1"/>
    <col min="7691" max="7693" width="8.5546875" customWidth="1"/>
    <col min="7695" max="7695" width="5.5546875" customWidth="1"/>
    <col min="7696" max="7696" width="4.5546875" customWidth="1"/>
    <col min="7697" max="7697" width="11.6640625" customWidth="1"/>
    <col min="7705" max="7717" width="0" hidden="1" customWidth="1"/>
    <col min="7937" max="7937" width="5.44140625" customWidth="1"/>
    <col min="7938" max="7938" width="4.44140625" customWidth="1"/>
    <col min="7939" max="7939" width="8.33203125" customWidth="1"/>
    <col min="7940" max="7940" width="7.109375" customWidth="1"/>
    <col min="7941" max="7941" width="9.33203125" customWidth="1"/>
    <col min="7942" max="7942" width="7.109375" customWidth="1"/>
    <col min="7943" max="7943" width="9.33203125" customWidth="1"/>
    <col min="7944" max="7944" width="7.109375" customWidth="1"/>
    <col min="7945" max="7945" width="9.33203125" customWidth="1"/>
    <col min="7946" max="7946" width="8.44140625" customWidth="1"/>
    <col min="7947" max="7949" width="8.5546875" customWidth="1"/>
    <col min="7951" max="7951" width="5.5546875" customWidth="1"/>
    <col min="7952" max="7952" width="4.5546875" customWidth="1"/>
    <col min="7953" max="7953" width="11.6640625" customWidth="1"/>
    <col min="7961" max="7973" width="0" hidden="1" customWidth="1"/>
    <col min="8193" max="8193" width="5.44140625" customWidth="1"/>
    <col min="8194" max="8194" width="4.44140625" customWidth="1"/>
    <col min="8195" max="8195" width="8.33203125" customWidth="1"/>
    <col min="8196" max="8196" width="7.109375" customWidth="1"/>
    <col min="8197" max="8197" width="9.33203125" customWidth="1"/>
    <col min="8198" max="8198" width="7.109375" customWidth="1"/>
    <col min="8199" max="8199" width="9.33203125" customWidth="1"/>
    <col min="8200" max="8200" width="7.109375" customWidth="1"/>
    <col min="8201" max="8201" width="9.33203125" customWidth="1"/>
    <col min="8202" max="8202" width="8.44140625" customWidth="1"/>
    <col min="8203" max="8205" width="8.5546875" customWidth="1"/>
    <col min="8207" max="8207" width="5.5546875" customWidth="1"/>
    <col min="8208" max="8208" width="4.5546875" customWidth="1"/>
    <col min="8209" max="8209" width="11.6640625" customWidth="1"/>
    <col min="8217" max="8229" width="0" hidden="1" customWidth="1"/>
    <col min="8449" max="8449" width="5.44140625" customWidth="1"/>
    <col min="8450" max="8450" width="4.44140625" customWidth="1"/>
    <col min="8451" max="8451" width="8.33203125" customWidth="1"/>
    <col min="8452" max="8452" width="7.109375" customWidth="1"/>
    <col min="8453" max="8453" width="9.33203125" customWidth="1"/>
    <col min="8454" max="8454" width="7.109375" customWidth="1"/>
    <col min="8455" max="8455" width="9.33203125" customWidth="1"/>
    <col min="8456" max="8456" width="7.109375" customWidth="1"/>
    <col min="8457" max="8457" width="9.33203125" customWidth="1"/>
    <col min="8458" max="8458" width="8.44140625" customWidth="1"/>
    <col min="8459" max="8461" width="8.5546875" customWidth="1"/>
    <col min="8463" max="8463" width="5.5546875" customWidth="1"/>
    <col min="8464" max="8464" width="4.5546875" customWidth="1"/>
    <col min="8465" max="8465" width="11.6640625" customWidth="1"/>
    <col min="8473" max="8485" width="0" hidden="1" customWidth="1"/>
    <col min="8705" max="8705" width="5.44140625" customWidth="1"/>
    <col min="8706" max="8706" width="4.44140625" customWidth="1"/>
    <col min="8707" max="8707" width="8.33203125" customWidth="1"/>
    <col min="8708" max="8708" width="7.109375" customWidth="1"/>
    <col min="8709" max="8709" width="9.33203125" customWidth="1"/>
    <col min="8710" max="8710" width="7.109375" customWidth="1"/>
    <col min="8711" max="8711" width="9.33203125" customWidth="1"/>
    <col min="8712" max="8712" width="7.109375" customWidth="1"/>
    <col min="8713" max="8713" width="9.33203125" customWidth="1"/>
    <col min="8714" max="8714" width="8.44140625" customWidth="1"/>
    <col min="8715" max="8717" width="8.5546875" customWidth="1"/>
    <col min="8719" max="8719" width="5.5546875" customWidth="1"/>
    <col min="8720" max="8720" width="4.5546875" customWidth="1"/>
    <col min="8721" max="8721" width="11.6640625" customWidth="1"/>
    <col min="8729" max="8741" width="0" hidden="1" customWidth="1"/>
    <col min="8961" max="8961" width="5.44140625" customWidth="1"/>
    <col min="8962" max="8962" width="4.44140625" customWidth="1"/>
    <col min="8963" max="8963" width="8.33203125" customWidth="1"/>
    <col min="8964" max="8964" width="7.109375" customWidth="1"/>
    <col min="8965" max="8965" width="9.33203125" customWidth="1"/>
    <col min="8966" max="8966" width="7.109375" customWidth="1"/>
    <col min="8967" max="8967" width="9.33203125" customWidth="1"/>
    <col min="8968" max="8968" width="7.109375" customWidth="1"/>
    <col min="8969" max="8969" width="9.33203125" customWidth="1"/>
    <col min="8970" max="8970" width="8.44140625" customWidth="1"/>
    <col min="8971" max="8973" width="8.5546875" customWidth="1"/>
    <col min="8975" max="8975" width="5.5546875" customWidth="1"/>
    <col min="8976" max="8976" width="4.5546875" customWidth="1"/>
    <col min="8977" max="8977" width="11.6640625" customWidth="1"/>
    <col min="8985" max="8997" width="0" hidden="1" customWidth="1"/>
    <col min="9217" max="9217" width="5.44140625" customWidth="1"/>
    <col min="9218" max="9218" width="4.44140625" customWidth="1"/>
    <col min="9219" max="9219" width="8.33203125" customWidth="1"/>
    <col min="9220" max="9220" width="7.109375" customWidth="1"/>
    <col min="9221" max="9221" width="9.33203125" customWidth="1"/>
    <col min="9222" max="9222" width="7.109375" customWidth="1"/>
    <col min="9223" max="9223" width="9.33203125" customWidth="1"/>
    <col min="9224" max="9224" width="7.109375" customWidth="1"/>
    <col min="9225" max="9225" width="9.33203125" customWidth="1"/>
    <col min="9226" max="9226" width="8.44140625" customWidth="1"/>
    <col min="9227" max="9229" width="8.5546875" customWidth="1"/>
    <col min="9231" max="9231" width="5.5546875" customWidth="1"/>
    <col min="9232" max="9232" width="4.5546875" customWidth="1"/>
    <col min="9233" max="9233" width="11.6640625" customWidth="1"/>
    <col min="9241" max="9253" width="0" hidden="1" customWidth="1"/>
    <col min="9473" max="9473" width="5.44140625" customWidth="1"/>
    <col min="9474" max="9474" width="4.44140625" customWidth="1"/>
    <col min="9475" max="9475" width="8.33203125" customWidth="1"/>
    <col min="9476" max="9476" width="7.109375" customWidth="1"/>
    <col min="9477" max="9477" width="9.33203125" customWidth="1"/>
    <col min="9478" max="9478" width="7.109375" customWidth="1"/>
    <col min="9479" max="9479" width="9.33203125" customWidth="1"/>
    <col min="9480" max="9480" width="7.109375" customWidth="1"/>
    <col min="9481" max="9481" width="9.33203125" customWidth="1"/>
    <col min="9482" max="9482" width="8.44140625" customWidth="1"/>
    <col min="9483" max="9485" width="8.5546875" customWidth="1"/>
    <col min="9487" max="9487" width="5.5546875" customWidth="1"/>
    <col min="9488" max="9488" width="4.5546875" customWidth="1"/>
    <col min="9489" max="9489" width="11.6640625" customWidth="1"/>
    <col min="9497" max="9509" width="0" hidden="1" customWidth="1"/>
    <col min="9729" max="9729" width="5.44140625" customWidth="1"/>
    <col min="9730" max="9730" width="4.44140625" customWidth="1"/>
    <col min="9731" max="9731" width="8.33203125" customWidth="1"/>
    <col min="9732" max="9732" width="7.109375" customWidth="1"/>
    <col min="9733" max="9733" width="9.33203125" customWidth="1"/>
    <col min="9734" max="9734" width="7.109375" customWidth="1"/>
    <col min="9735" max="9735" width="9.33203125" customWidth="1"/>
    <col min="9736" max="9736" width="7.109375" customWidth="1"/>
    <col min="9737" max="9737" width="9.33203125" customWidth="1"/>
    <col min="9738" max="9738" width="8.44140625" customWidth="1"/>
    <col min="9739" max="9741" width="8.5546875" customWidth="1"/>
    <col min="9743" max="9743" width="5.5546875" customWidth="1"/>
    <col min="9744" max="9744" width="4.5546875" customWidth="1"/>
    <col min="9745" max="9745" width="11.6640625" customWidth="1"/>
    <col min="9753" max="9765" width="0" hidden="1" customWidth="1"/>
    <col min="9985" max="9985" width="5.44140625" customWidth="1"/>
    <col min="9986" max="9986" width="4.44140625" customWidth="1"/>
    <col min="9987" max="9987" width="8.33203125" customWidth="1"/>
    <col min="9988" max="9988" width="7.109375" customWidth="1"/>
    <col min="9989" max="9989" width="9.33203125" customWidth="1"/>
    <col min="9990" max="9990" width="7.109375" customWidth="1"/>
    <col min="9991" max="9991" width="9.33203125" customWidth="1"/>
    <col min="9992" max="9992" width="7.109375" customWidth="1"/>
    <col min="9993" max="9993" width="9.33203125" customWidth="1"/>
    <col min="9994" max="9994" width="8.44140625" customWidth="1"/>
    <col min="9995" max="9997" width="8.5546875" customWidth="1"/>
    <col min="9999" max="9999" width="5.5546875" customWidth="1"/>
    <col min="10000" max="10000" width="4.5546875" customWidth="1"/>
    <col min="10001" max="10001" width="11.6640625" customWidth="1"/>
    <col min="10009" max="10021" width="0" hidden="1" customWidth="1"/>
    <col min="10241" max="10241" width="5.44140625" customWidth="1"/>
    <col min="10242" max="10242" width="4.44140625" customWidth="1"/>
    <col min="10243" max="10243" width="8.33203125" customWidth="1"/>
    <col min="10244" max="10244" width="7.109375" customWidth="1"/>
    <col min="10245" max="10245" width="9.33203125" customWidth="1"/>
    <col min="10246" max="10246" width="7.109375" customWidth="1"/>
    <col min="10247" max="10247" width="9.33203125" customWidth="1"/>
    <col min="10248" max="10248" width="7.109375" customWidth="1"/>
    <col min="10249" max="10249" width="9.33203125" customWidth="1"/>
    <col min="10250" max="10250" width="8.44140625" customWidth="1"/>
    <col min="10251" max="10253" width="8.5546875" customWidth="1"/>
    <col min="10255" max="10255" width="5.5546875" customWidth="1"/>
    <col min="10256" max="10256" width="4.5546875" customWidth="1"/>
    <col min="10257" max="10257" width="11.6640625" customWidth="1"/>
    <col min="10265" max="10277" width="0" hidden="1" customWidth="1"/>
    <col min="10497" max="10497" width="5.44140625" customWidth="1"/>
    <col min="10498" max="10498" width="4.44140625" customWidth="1"/>
    <col min="10499" max="10499" width="8.33203125" customWidth="1"/>
    <col min="10500" max="10500" width="7.109375" customWidth="1"/>
    <col min="10501" max="10501" width="9.33203125" customWidth="1"/>
    <col min="10502" max="10502" width="7.109375" customWidth="1"/>
    <col min="10503" max="10503" width="9.33203125" customWidth="1"/>
    <col min="10504" max="10504" width="7.109375" customWidth="1"/>
    <col min="10505" max="10505" width="9.33203125" customWidth="1"/>
    <col min="10506" max="10506" width="8.44140625" customWidth="1"/>
    <col min="10507" max="10509" width="8.5546875" customWidth="1"/>
    <col min="10511" max="10511" width="5.5546875" customWidth="1"/>
    <col min="10512" max="10512" width="4.5546875" customWidth="1"/>
    <col min="10513" max="10513" width="11.6640625" customWidth="1"/>
    <col min="10521" max="10533" width="0" hidden="1" customWidth="1"/>
    <col min="10753" max="10753" width="5.44140625" customWidth="1"/>
    <col min="10754" max="10754" width="4.44140625" customWidth="1"/>
    <col min="10755" max="10755" width="8.33203125" customWidth="1"/>
    <col min="10756" max="10756" width="7.109375" customWidth="1"/>
    <col min="10757" max="10757" width="9.33203125" customWidth="1"/>
    <col min="10758" max="10758" width="7.109375" customWidth="1"/>
    <col min="10759" max="10759" width="9.33203125" customWidth="1"/>
    <col min="10760" max="10760" width="7.109375" customWidth="1"/>
    <col min="10761" max="10761" width="9.33203125" customWidth="1"/>
    <col min="10762" max="10762" width="8.44140625" customWidth="1"/>
    <col min="10763" max="10765" width="8.5546875" customWidth="1"/>
    <col min="10767" max="10767" width="5.5546875" customWidth="1"/>
    <col min="10768" max="10768" width="4.5546875" customWidth="1"/>
    <col min="10769" max="10769" width="11.6640625" customWidth="1"/>
    <col min="10777" max="10789" width="0" hidden="1" customWidth="1"/>
    <col min="11009" max="11009" width="5.44140625" customWidth="1"/>
    <col min="11010" max="11010" width="4.44140625" customWidth="1"/>
    <col min="11011" max="11011" width="8.33203125" customWidth="1"/>
    <col min="11012" max="11012" width="7.109375" customWidth="1"/>
    <col min="11013" max="11013" width="9.33203125" customWidth="1"/>
    <col min="11014" max="11014" width="7.109375" customWidth="1"/>
    <col min="11015" max="11015" width="9.33203125" customWidth="1"/>
    <col min="11016" max="11016" width="7.109375" customWidth="1"/>
    <col min="11017" max="11017" width="9.33203125" customWidth="1"/>
    <col min="11018" max="11018" width="8.44140625" customWidth="1"/>
    <col min="11019" max="11021" width="8.5546875" customWidth="1"/>
    <col min="11023" max="11023" width="5.5546875" customWidth="1"/>
    <col min="11024" max="11024" width="4.5546875" customWidth="1"/>
    <col min="11025" max="11025" width="11.6640625" customWidth="1"/>
    <col min="11033" max="11045" width="0" hidden="1" customWidth="1"/>
    <col min="11265" max="11265" width="5.44140625" customWidth="1"/>
    <col min="11266" max="11266" width="4.44140625" customWidth="1"/>
    <col min="11267" max="11267" width="8.33203125" customWidth="1"/>
    <col min="11268" max="11268" width="7.109375" customWidth="1"/>
    <col min="11269" max="11269" width="9.33203125" customWidth="1"/>
    <col min="11270" max="11270" width="7.109375" customWidth="1"/>
    <col min="11271" max="11271" width="9.33203125" customWidth="1"/>
    <col min="11272" max="11272" width="7.109375" customWidth="1"/>
    <col min="11273" max="11273" width="9.33203125" customWidth="1"/>
    <col min="11274" max="11274" width="8.44140625" customWidth="1"/>
    <col min="11275" max="11277" width="8.5546875" customWidth="1"/>
    <col min="11279" max="11279" width="5.5546875" customWidth="1"/>
    <col min="11280" max="11280" width="4.5546875" customWidth="1"/>
    <col min="11281" max="11281" width="11.6640625" customWidth="1"/>
    <col min="11289" max="11301" width="0" hidden="1" customWidth="1"/>
    <col min="11521" max="11521" width="5.44140625" customWidth="1"/>
    <col min="11522" max="11522" width="4.44140625" customWidth="1"/>
    <col min="11523" max="11523" width="8.33203125" customWidth="1"/>
    <col min="11524" max="11524" width="7.109375" customWidth="1"/>
    <col min="11525" max="11525" width="9.33203125" customWidth="1"/>
    <col min="11526" max="11526" width="7.109375" customWidth="1"/>
    <col min="11527" max="11527" width="9.33203125" customWidth="1"/>
    <col min="11528" max="11528" width="7.109375" customWidth="1"/>
    <col min="11529" max="11529" width="9.33203125" customWidth="1"/>
    <col min="11530" max="11530" width="8.44140625" customWidth="1"/>
    <col min="11531" max="11533" width="8.5546875" customWidth="1"/>
    <col min="11535" max="11535" width="5.5546875" customWidth="1"/>
    <col min="11536" max="11536" width="4.5546875" customWidth="1"/>
    <col min="11537" max="11537" width="11.6640625" customWidth="1"/>
    <col min="11545" max="11557" width="0" hidden="1" customWidth="1"/>
    <col min="11777" max="11777" width="5.44140625" customWidth="1"/>
    <col min="11778" max="11778" width="4.44140625" customWidth="1"/>
    <col min="11779" max="11779" width="8.33203125" customWidth="1"/>
    <col min="11780" max="11780" width="7.109375" customWidth="1"/>
    <col min="11781" max="11781" width="9.33203125" customWidth="1"/>
    <col min="11782" max="11782" width="7.109375" customWidth="1"/>
    <col min="11783" max="11783" width="9.33203125" customWidth="1"/>
    <col min="11784" max="11784" width="7.109375" customWidth="1"/>
    <col min="11785" max="11785" width="9.33203125" customWidth="1"/>
    <col min="11786" max="11786" width="8.44140625" customWidth="1"/>
    <col min="11787" max="11789" width="8.5546875" customWidth="1"/>
    <col min="11791" max="11791" width="5.5546875" customWidth="1"/>
    <col min="11792" max="11792" width="4.5546875" customWidth="1"/>
    <col min="11793" max="11793" width="11.6640625" customWidth="1"/>
    <col min="11801" max="11813" width="0" hidden="1" customWidth="1"/>
    <col min="12033" max="12033" width="5.44140625" customWidth="1"/>
    <col min="12034" max="12034" width="4.44140625" customWidth="1"/>
    <col min="12035" max="12035" width="8.33203125" customWidth="1"/>
    <col min="12036" max="12036" width="7.109375" customWidth="1"/>
    <col min="12037" max="12037" width="9.33203125" customWidth="1"/>
    <col min="12038" max="12038" width="7.109375" customWidth="1"/>
    <col min="12039" max="12039" width="9.33203125" customWidth="1"/>
    <col min="12040" max="12040" width="7.109375" customWidth="1"/>
    <col min="12041" max="12041" width="9.33203125" customWidth="1"/>
    <col min="12042" max="12042" width="8.44140625" customWidth="1"/>
    <col min="12043" max="12045" width="8.5546875" customWidth="1"/>
    <col min="12047" max="12047" width="5.5546875" customWidth="1"/>
    <col min="12048" max="12048" width="4.5546875" customWidth="1"/>
    <col min="12049" max="12049" width="11.6640625" customWidth="1"/>
    <col min="12057" max="12069" width="0" hidden="1" customWidth="1"/>
    <col min="12289" max="12289" width="5.44140625" customWidth="1"/>
    <col min="12290" max="12290" width="4.44140625" customWidth="1"/>
    <col min="12291" max="12291" width="8.33203125" customWidth="1"/>
    <col min="12292" max="12292" width="7.109375" customWidth="1"/>
    <col min="12293" max="12293" width="9.33203125" customWidth="1"/>
    <col min="12294" max="12294" width="7.109375" customWidth="1"/>
    <col min="12295" max="12295" width="9.33203125" customWidth="1"/>
    <col min="12296" max="12296" width="7.109375" customWidth="1"/>
    <col min="12297" max="12297" width="9.33203125" customWidth="1"/>
    <col min="12298" max="12298" width="8.44140625" customWidth="1"/>
    <col min="12299" max="12301" width="8.5546875" customWidth="1"/>
    <col min="12303" max="12303" width="5.5546875" customWidth="1"/>
    <col min="12304" max="12304" width="4.5546875" customWidth="1"/>
    <col min="12305" max="12305" width="11.6640625" customWidth="1"/>
    <col min="12313" max="12325" width="0" hidden="1" customWidth="1"/>
    <col min="12545" max="12545" width="5.44140625" customWidth="1"/>
    <col min="12546" max="12546" width="4.44140625" customWidth="1"/>
    <col min="12547" max="12547" width="8.33203125" customWidth="1"/>
    <col min="12548" max="12548" width="7.109375" customWidth="1"/>
    <col min="12549" max="12549" width="9.33203125" customWidth="1"/>
    <col min="12550" max="12550" width="7.109375" customWidth="1"/>
    <col min="12551" max="12551" width="9.33203125" customWidth="1"/>
    <col min="12552" max="12552" width="7.109375" customWidth="1"/>
    <col min="12553" max="12553" width="9.33203125" customWidth="1"/>
    <col min="12554" max="12554" width="8.44140625" customWidth="1"/>
    <col min="12555" max="12557" width="8.5546875" customWidth="1"/>
    <col min="12559" max="12559" width="5.5546875" customWidth="1"/>
    <col min="12560" max="12560" width="4.5546875" customWidth="1"/>
    <col min="12561" max="12561" width="11.6640625" customWidth="1"/>
    <col min="12569" max="12581" width="0" hidden="1" customWidth="1"/>
    <col min="12801" max="12801" width="5.44140625" customWidth="1"/>
    <col min="12802" max="12802" width="4.44140625" customWidth="1"/>
    <col min="12803" max="12803" width="8.33203125" customWidth="1"/>
    <col min="12804" max="12804" width="7.109375" customWidth="1"/>
    <col min="12805" max="12805" width="9.33203125" customWidth="1"/>
    <col min="12806" max="12806" width="7.109375" customWidth="1"/>
    <col min="12807" max="12807" width="9.33203125" customWidth="1"/>
    <col min="12808" max="12808" width="7.109375" customWidth="1"/>
    <col min="12809" max="12809" width="9.33203125" customWidth="1"/>
    <col min="12810" max="12810" width="8.44140625" customWidth="1"/>
    <col min="12811" max="12813" width="8.5546875" customWidth="1"/>
    <col min="12815" max="12815" width="5.5546875" customWidth="1"/>
    <col min="12816" max="12816" width="4.5546875" customWidth="1"/>
    <col min="12817" max="12817" width="11.6640625" customWidth="1"/>
    <col min="12825" max="12837" width="0" hidden="1" customWidth="1"/>
    <col min="13057" max="13057" width="5.44140625" customWidth="1"/>
    <col min="13058" max="13058" width="4.44140625" customWidth="1"/>
    <col min="13059" max="13059" width="8.33203125" customWidth="1"/>
    <col min="13060" max="13060" width="7.109375" customWidth="1"/>
    <col min="13061" max="13061" width="9.33203125" customWidth="1"/>
    <col min="13062" max="13062" width="7.109375" customWidth="1"/>
    <col min="13063" max="13063" width="9.33203125" customWidth="1"/>
    <col min="13064" max="13064" width="7.109375" customWidth="1"/>
    <col min="13065" max="13065" width="9.33203125" customWidth="1"/>
    <col min="13066" max="13066" width="8.44140625" customWidth="1"/>
    <col min="13067" max="13069" width="8.5546875" customWidth="1"/>
    <col min="13071" max="13071" width="5.5546875" customWidth="1"/>
    <col min="13072" max="13072" width="4.5546875" customWidth="1"/>
    <col min="13073" max="13073" width="11.6640625" customWidth="1"/>
    <col min="13081" max="13093" width="0" hidden="1" customWidth="1"/>
    <col min="13313" max="13313" width="5.44140625" customWidth="1"/>
    <col min="13314" max="13314" width="4.44140625" customWidth="1"/>
    <col min="13315" max="13315" width="8.33203125" customWidth="1"/>
    <col min="13316" max="13316" width="7.109375" customWidth="1"/>
    <col min="13317" max="13317" width="9.33203125" customWidth="1"/>
    <col min="13318" max="13318" width="7.109375" customWidth="1"/>
    <col min="13319" max="13319" width="9.33203125" customWidth="1"/>
    <col min="13320" max="13320" width="7.109375" customWidth="1"/>
    <col min="13321" max="13321" width="9.33203125" customWidth="1"/>
    <col min="13322" max="13322" width="8.44140625" customWidth="1"/>
    <col min="13323" max="13325" width="8.5546875" customWidth="1"/>
    <col min="13327" max="13327" width="5.5546875" customWidth="1"/>
    <col min="13328" max="13328" width="4.5546875" customWidth="1"/>
    <col min="13329" max="13329" width="11.6640625" customWidth="1"/>
    <col min="13337" max="13349" width="0" hidden="1" customWidth="1"/>
    <col min="13569" max="13569" width="5.44140625" customWidth="1"/>
    <col min="13570" max="13570" width="4.44140625" customWidth="1"/>
    <col min="13571" max="13571" width="8.33203125" customWidth="1"/>
    <col min="13572" max="13572" width="7.109375" customWidth="1"/>
    <col min="13573" max="13573" width="9.33203125" customWidth="1"/>
    <col min="13574" max="13574" width="7.109375" customWidth="1"/>
    <col min="13575" max="13575" width="9.33203125" customWidth="1"/>
    <col min="13576" max="13576" width="7.109375" customWidth="1"/>
    <col min="13577" max="13577" width="9.33203125" customWidth="1"/>
    <col min="13578" max="13578" width="8.44140625" customWidth="1"/>
    <col min="13579" max="13581" width="8.5546875" customWidth="1"/>
    <col min="13583" max="13583" width="5.5546875" customWidth="1"/>
    <col min="13584" max="13584" width="4.5546875" customWidth="1"/>
    <col min="13585" max="13585" width="11.6640625" customWidth="1"/>
    <col min="13593" max="13605" width="0" hidden="1" customWidth="1"/>
    <col min="13825" max="13825" width="5.44140625" customWidth="1"/>
    <col min="13826" max="13826" width="4.44140625" customWidth="1"/>
    <col min="13827" max="13827" width="8.33203125" customWidth="1"/>
    <col min="13828" max="13828" width="7.109375" customWidth="1"/>
    <col min="13829" max="13829" width="9.33203125" customWidth="1"/>
    <col min="13830" max="13830" width="7.109375" customWidth="1"/>
    <col min="13831" max="13831" width="9.33203125" customWidth="1"/>
    <col min="13832" max="13832" width="7.109375" customWidth="1"/>
    <col min="13833" max="13833" width="9.33203125" customWidth="1"/>
    <col min="13834" max="13834" width="8.44140625" customWidth="1"/>
    <col min="13835" max="13837" width="8.5546875" customWidth="1"/>
    <col min="13839" max="13839" width="5.5546875" customWidth="1"/>
    <col min="13840" max="13840" width="4.5546875" customWidth="1"/>
    <col min="13841" max="13841" width="11.6640625" customWidth="1"/>
    <col min="13849" max="13861" width="0" hidden="1" customWidth="1"/>
    <col min="14081" max="14081" width="5.44140625" customWidth="1"/>
    <col min="14082" max="14082" width="4.44140625" customWidth="1"/>
    <col min="14083" max="14083" width="8.33203125" customWidth="1"/>
    <col min="14084" max="14084" width="7.109375" customWidth="1"/>
    <col min="14085" max="14085" width="9.33203125" customWidth="1"/>
    <col min="14086" max="14086" width="7.109375" customWidth="1"/>
    <col min="14087" max="14087" width="9.33203125" customWidth="1"/>
    <col min="14088" max="14088" width="7.109375" customWidth="1"/>
    <col min="14089" max="14089" width="9.33203125" customWidth="1"/>
    <col min="14090" max="14090" width="8.44140625" customWidth="1"/>
    <col min="14091" max="14093" width="8.5546875" customWidth="1"/>
    <col min="14095" max="14095" width="5.5546875" customWidth="1"/>
    <col min="14096" max="14096" width="4.5546875" customWidth="1"/>
    <col min="14097" max="14097" width="11.6640625" customWidth="1"/>
    <col min="14105" max="14117" width="0" hidden="1" customWidth="1"/>
    <col min="14337" max="14337" width="5.44140625" customWidth="1"/>
    <col min="14338" max="14338" width="4.44140625" customWidth="1"/>
    <col min="14339" max="14339" width="8.33203125" customWidth="1"/>
    <col min="14340" max="14340" width="7.109375" customWidth="1"/>
    <col min="14341" max="14341" width="9.33203125" customWidth="1"/>
    <col min="14342" max="14342" width="7.109375" customWidth="1"/>
    <col min="14343" max="14343" width="9.33203125" customWidth="1"/>
    <col min="14344" max="14344" width="7.109375" customWidth="1"/>
    <col min="14345" max="14345" width="9.33203125" customWidth="1"/>
    <col min="14346" max="14346" width="8.44140625" customWidth="1"/>
    <col min="14347" max="14349" width="8.5546875" customWidth="1"/>
    <col min="14351" max="14351" width="5.5546875" customWidth="1"/>
    <col min="14352" max="14352" width="4.5546875" customWidth="1"/>
    <col min="14353" max="14353" width="11.6640625" customWidth="1"/>
    <col min="14361" max="14373" width="0" hidden="1" customWidth="1"/>
    <col min="14593" max="14593" width="5.44140625" customWidth="1"/>
    <col min="14594" max="14594" width="4.44140625" customWidth="1"/>
    <col min="14595" max="14595" width="8.33203125" customWidth="1"/>
    <col min="14596" max="14596" width="7.109375" customWidth="1"/>
    <col min="14597" max="14597" width="9.33203125" customWidth="1"/>
    <col min="14598" max="14598" width="7.109375" customWidth="1"/>
    <col min="14599" max="14599" width="9.33203125" customWidth="1"/>
    <col min="14600" max="14600" width="7.109375" customWidth="1"/>
    <col min="14601" max="14601" width="9.33203125" customWidth="1"/>
    <col min="14602" max="14602" width="8.44140625" customWidth="1"/>
    <col min="14603" max="14605" width="8.5546875" customWidth="1"/>
    <col min="14607" max="14607" width="5.5546875" customWidth="1"/>
    <col min="14608" max="14608" width="4.5546875" customWidth="1"/>
    <col min="14609" max="14609" width="11.6640625" customWidth="1"/>
    <col min="14617" max="14629" width="0" hidden="1" customWidth="1"/>
    <col min="14849" max="14849" width="5.44140625" customWidth="1"/>
    <col min="14850" max="14850" width="4.44140625" customWidth="1"/>
    <col min="14851" max="14851" width="8.33203125" customWidth="1"/>
    <col min="14852" max="14852" width="7.109375" customWidth="1"/>
    <col min="14853" max="14853" width="9.33203125" customWidth="1"/>
    <col min="14854" max="14854" width="7.109375" customWidth="1"/>
    <col min="14855" max="14855" width="9.33203125" customWidth="1"/>
    <col min="14856" max="14856" width="7.109375" customWidth="1"/>
    <col min="14857" max="14857" width="9.33203125" customWidth="1"/>
    <col min="14858" max="14858" width="8.44140625" customWidth="1"/>
    <col min="14859" max="14861" width="8.5546875" customWidth="1"/>
    <col min="14863" max="14863" width="5.5546875" customWidth="1"/>
    <col min="14864" max="14864" width="4.5546875" customWidth="1"/>
    <col min="14865" max="14865" width="11.6640625" customWidth="1"/>
    <col min="14873" max="14885" width="0" hidden="1" customWidth="1"/>
    <col min="15105" max="15105" width="5.44140625" customWidth="1"/>
    <col min="15106" max="15106" width="4.44140625" customWidth="1"/>
    <col min="15107" max="15107" width="8.33203125" customWidth="1"/>
    <col min="15108" max="15108" width="7.109375" customWidth="1"/>
    <col min="15109" max="15109" width="9.33203125" customWidth="1"/>
    <col min="15110" max="15110" width="7.109375" customWidth="1"/>
    <col min="15111" max="15111" width="9.33203125" customWidth="1"/>
    <col min="15112" max="15112" width="7.109375" customWidth="1"/>
    <col min="15113" max="15113" width="9.33203125" customWidth="1"/>
    <col min="15114" max="15114" width="8.44140625" customWidth="1"/>
    <col min="15115" max="15117" width="8.5546875" customWidth="1"/>
    <col min="15119" max="15119" width="5.5546875" customWidth="1"/>
    <col min="15120" max="15120" width="4.5546875" customWidth="1"/>
    <col min="15121" max="15121" width="11.6640625" customWidth="1"/>
    <col min="15129" max="15141" width="0" hidden="1" customWidth="1"/>
    <col min="15361" max="15361" width="5.44140625" customWidth="1"/>
    <col min="15362" max="15362" width="4.44140625" customWidth="1"/>
    <col min="15363" max="15363" width="8.33203125" customWidth="1"/>
    <col min="15364" max="15364" width="7.109375" customWidth="1"/>
    <col min="15365" max="15365" width="9.33203125" customWidth="1"/>
    <col min="15366" max="15366" width="7.109375" customWidth="1"/>
    <col min="15367" max="15367" width="9.33203125" customWidth="1"/>
    <col min="15368" max="15368" width="7.109375" customWidth="1"/>
    <col min="15369" max="15369" width="9.33203125" customWidth="1"/>
    <col min="15370" max="15370" width="8.44140625" customWidth="1"/>
    <col min="15371" max="15373" width="8.5546875" customWidth="1"/>
    <col min="15375" max="15375" width="5.5546875" customWidth="1"/>
    <col min="15376" max="15376" width="4.5546875" customWidth="1"/>
    <col min="15377" max="15377" width="11.6640625" customWidth="1"/>
    <col min="15385" max="15397" width="0" hidden="1" customWidth="1"/>
    <col min="15617" max="15617" width="5.44140625" customWidth="1"/>
    <col min="15618" max="15618" width="4.44140625" customWidth="1"/>
    <col min="15619" max="15619" width="8.33203125" customWidth="1"/>
    <col min="15620" max="15620" width="7.109375" customWidth="1"/>
    <col min="15621" max="15621" width="9.33203125" customWidth="1"/>
    <col min="15622" max="15622" width="7.109375" customWidth="1"/>
    <col min="15623" max="15623" width="9.33203125" customWidth="1"/>
    <col min="15624" max="15624" width="7.109375" customWidth="1"/>
    <col min="15625" max="15625" width="9.33203125" customWidth="1"/>
    <col min="15626" max="15626" width="8.44140625" customWidth="1"/>
    <col min="15627" max="15629" width="8.5546875" customWidth="1"/>
    <col min="15631" max="15631" width="5.5546875" customWidth="1"/>
    <col min="15632" max="15632" width="4.5546875" customWidth="1"/>
    <col min="15633" max="15633" width="11.6640625" customWidth="1"/>
    <col min="15641" max="15653" width="0" hidden="1" customWidth="1"/>
    <col min="15873" max="15873" width="5.44140625" customWidth="1"/>
    <col min="15874" max="15874" width="4.44140625" customWidth="1"/>
    <col min="15875" max="15875" width="8.33203125" customWidth="1"/>
    <col min="15876" max="15876" width="7.109375" customWidth="1"/>
    <col min="15877" max="15877" width="9.33203125" customWidth="1"/>
    <col min="15878" max="15878" width="7.109375" customWidth="1"/>
    <col min="15879" max="15879" width="9.33203125" customWidth="1"/>
    <col min="15880" max="15880" width="7.109375" customWidth="1"/>
    <col min="15881" max="15881" width="9.33203125" customWidth="1"/>
    <col min="15882" max="15882" width="8.44140625" customWidth="1"/>
    <col min="15883" max="15885" width="8.5546875" customWidth="1"/>
    <col min="15887" max="15887" width="5.5546875" customWidth="1"/>
    <col min="15888" max="15888" width="4.5546875" customWidth="1"/>
    <col min="15889" max="15889" width="11.6640625" customWidth="1"/>
    <col min="15897" max="15909" width="0" hidden="1" customWidth="1"/>
    <col min="16129" max="16129" width="5.44140625" customWidth="1"/>
    <col min="16130" max="16130" width="4.44140625" customWidth="1"/>
    <col min="16131" max="16131" width="8.33203125" customWidth="1"/>
    <col min="16132" max="16132" width="7.109375" customWidth="1"/>
    <col min="16133" max="16133" width="9.33203125" customWidth="1"/>
    <col min="16134" max="16134" width="7.109375" customWidth="1"/>
    <col min="16135" max="16135" width="9.33203125" customWidth="1"/>
    <col min="16136" max="16136" width="7.109375" customWidth="1"/>
    <col min="16137" max="16137" width="9.33203125" customWidth="1"/>
    <col min="16138" max="16138" width="8.44140625" customWidth="1"/>
    <col min="16139" max="16141" width="8.5546875" customWidth="1"/>
    <col min="16143" max="16143" width="5.5546875" customWidth="1"/>
    <col min="16144" max="16144" width="4.5546875" customWidth="1"/>
    <col min="16145" max="16145" width="11.6640625" customWidth="1"/>
    <col min="16153" max="16165" width="0" hidden="1" customWidth="1"/>
  </cols>
  <sheetData>
    <row r="1" spans="1:37" ht="24.6" x14ac:dyDescent="0.3">
      <c r="A1" s="314" t="str">
        <f>[2]Altalanos!$A$6</f>
        <v>Sz-Sz-B vármegyei Diákolimpia kijátszandó táblák</v>
      </c>
      <c r="B1" s="314"/>
      <c r="C1" s="314"/>
      <c r="D1" s="314"/>
      <c r="E1" s="314"/>
      <c r="F1" s="314"/>
      <c r="G1" s="117"/>
      <c r="H1" s="118" t="s">
        <v>26</v>
      </c>
      <c r="I1" s="119"/>
      <c r="J1" s="120"/>
      <c r="L1" s="121"/>
      <c r="M1" s="122"/>
      <c r="N1" s="123"/>
      <c r="O1" s="123" t="s">
        <v>59</v>
      </c>
      <c r="P1" s="123"/>
      <c r="Q1" s="124"/>
      <c r="R1" s="123"/>
      <c r="AB1" s="125" t="e">
        <f>IF(Y5=1,CONCATENATE(VLOOKUP(Y3,AA16:AH27,2)),CONCATENATE(VLOOKUP(Y3,AA2:AK13,2)))</f>
        <v>#N/A</v>
      </c>
      <c r="AC1" s="125" t="e">
        <f>IF(Y5=1,CONCATENATE(VLOOKUP(Y3,AA16:AK27,3)),CONCATENATE(VLOOKUP(Y3,AA2:AK13,3)))</f>
        <v>#N/A</v>
      </c>
      <c r="AD1" s="125" t="e">
        <f>IF(Y5=1,CONCATENATE(VLOOKUP(Y3,AA16:AK27,4)),CONCATENATE(VLOOKUP(Y3,AA2:AK13,4)))</f>
        <v>#N/A</v>
      </c>
      <c r="AE1" s="125" t="e">
        <f>IF(Y5=1,CONCATENATE(VLOOKUP(Y3,AA16:AK27,5)),CONCATENATE(VLOOKUP(Y3,AA2:AK13,5)))</f>
        <v>#N/A</v>
      </c>
      <c r="AF1" s="125" t="e">
        <f>IF(Y5=1,CONCATENATE(VLOOKUP(Y3,AA16:AK27,6)),CONCATENATE(VLOOKUP(Y3,AA2:AK13,6)))</f>
        <v>#N/A</v>
      </c>
      <c r="AG1" s="125" t="e">
        <f>IF(Y5=1,CONCATENATE(VLOOKUP(Y3,AA16:AK27,7)),CONCATENATE(VLOOKUP(Y3,AA2:AK13,7)))</f>
        <v>#N/A</v>
      </c>
      <c r="AH1" s="125" t="e">
        <f>IF(Y5=1,CONCATENATE(VLOOKUP(Y3,AA16:AK27,8)),CONCATENATE(VLOOKUP(Y3,AA2:AK13,8)))</f>
        <v>#N/A</v>
      </c>
      <c r="AI1" s="125" t="e">
        <f>IF(Y5=1,CONCATENATE(VLOOKUP(Y3,AA16:AK27,9)),CONCATENATE(VLOOKUP(Y3,AA2:AK13,9)))</f>
        <v>#N/A</v>
      </c>
      <c r="AJ1" s="125" t="e">
        <f>IF(Y5=1,CONCATENATE(VLOOKUP(Y3,AA16:AK27,10)),CONCATENATE(VLOOKUP(Y3,AA2:AK13,10)))</f>
        <v>#N/A</v>
      </c>
      <c r="AK1" s="125" t="e">
        <f>IF(Y5=1,CONCATENATE(VLOOKUP(Y3,AA16:AK27,11)),CONCATENATE(VLOOKUP(Y3,AA2:AK13,11)))</f>
        <v>#N/A</v>
      </c>
    </row>
    <row r="2" spans="1:37" x14ac:dyDescent="0.3">
      <c r="A2" s="126" t="s">
        <v>27</v>
      </c>
      <c r="B2" s="127"/>
      <c r="C2" s="127"/>
      <c r="D2" s="127"/>
      <c r="E2" s="127" t="str">
        <f>[2]Altalanos!$A$8</f>
        <v>V.kcs U14 fiú B</v>
      </c>
      <c r="F2" s="127"/>
      <c r="G2" s="128"/>
      <c r="H2" s="129"/>
      <c r="I2" s="129"/>
      <c r="J2" s="130"/>
      <c r="K2" s="121"/>
      <c r="L2" s="121"/>
      <c r="M2" s="121"/>
      <c r="N2" s="131"/>
      <c r="O2" s="132"/>
      <c r="P2" s="131"/>
      <c r="Q2" s="132"/>
      <c r="R2" s="131"/>
      <c r="Y2" s="133"/>
      <c r="Z2" s="134"/>
      <c r="AA2" s="134" t="s">
        <v>60</v>
      </c>
      <c r="AB2" s="135">
        <v>150</v>
      </c>
      <c r="AC2" s="135">
        <v>120</v>
      </c>
      <c r="AD2" s="135">
        <v>100</v>
      </c>
      <c r="AE2" s="135">
        <v>80</v>
      </c>
      <c r="AF2" s="135">
        <v>70</v>
      </c>
      <c r="AG2" s="135">
        <v>60</v>
      </c>
      <c r="AH2" s="135">
        <v>55</v>
      </c>
      <c r="AI2" s="135">
        <v>50</v>
      </c>
      <c r="AJ2" s="135">
        <v>45</v>
      </c>
      <c r="AK2" s="135">
        <v>40</v>
      </c>
    </row>
    <row r="3" spans="1:37" x14ac:dyDescent="0.3">
      <c r="A3" s="62" t="s">
        <v>31</v>
      </c>
      <c r="B3" s="62"/>
      <c r="C3" s="62"/>
      <c r="D3" s="62"/>
      <c r="E3" s="62" t="s">
        <v>16</v>
      </c>
      <c r="F3" s="62"/>
      <c r="G3" s="62"/>
      <c r="H3" s="62" t="s">
        <v>32</v>
      </c>
      <c r="I3" s="62"/>
      <c r="J3" s="136"/>
      <c r="K3" s="62"/>
      <c r="L3" s="137" t="s">
        <v>33</v>
      </c>
      <c r="M3" s="62"/>
      <c r="N3" s="138"/>
      <c r="O3" s="139"/>
      <c r="P3" s="138"/>
      <c r="Q3" s="140" t="s">
        <v>61</v>
      </c>
      <c r="R3" s="135" t="s">
        <v>62</v>
      </c>
      <c r="Y3" s="134">
        <f>IF(H4="OB","A",IF(H4="IX","W",H4))</f>
        <v>0</v>
      </c>
      <c r="Z3" s="134"/>
      <c r="AA3" s="134" t="s">
        <v>63</v>
      </c>
      <c r="AB3" s="135">
        <v>120</v>
      </c>
      <c r="AC3" s="135">
        <v>90</v>
      </c>
      <c r="AD3" s="135">
        <v>65</v>
      </c>
      <c r="AE3" s="135">
        <v>55</v>
      </c>
      <c r="AF3" s="135">
        <v>50</v>
      </c>
      <c r="AG3" s="135">
        <v>45</v>
      </c>
      <c r="AH3" s="135">
        <v>40</v>
      </c>
      <c r="AI3" s="135">
        <v>35</v>
      </c>
      <c r="AJ3" s="135">
        <v>25</v>
      </c>
      <c r="AK3" s="135">
        <v>20</v>
      </c>
    </row>
    <row r="4" spans="1:37" ht="15" thickBot="1" x14ac:dyDescent="0.35">
      <c r="A4" s="315">
        <f>[2]Altalanos!$A$10</f>
        <v>45776</v>
      </c>
      <c r="B4" s="315"/>
      <c r="C4" s="315"/>
      <c r="D4" s="141"/>
      <c r="E4" s="142" t="str">
        <f>[2]Altalanos!$C$10</f>
        <v>Nyíregyháza</v>
      </c>
      <c r="F4" s="142"/>
      <c r="G4" s="142"/>
      <c r="H4" s="143"/>
      <c r="I4" s="142"/>
      <c r="J4" s="144"/>
      <c r="K4" s="143"/>
      <c r="L4" s="145" t="str">
        <f>[2]Altalanos!$E$12</f>
        <v>Guti János</v>
      </c>
      <c r="M4" s="143"/>
      <c r="N4" s="146"/>
      <c r="O4" s="147"/>
      <c r="P4" s="146"/>
      <c r="Q4" s="148" t="s">
        <v>64</v>
      </c>
      <c r="R4" s="149" t="s">
        <v>65</v>
      </c>
      <c r="Y4" s="134"/>
      <c r="Z4" s="134"/>
      <c r="AA4" s="134" t="s">
        <v>66</v>
      </c>
      <c r="AB4" s="135">
        <v>90</v>
      </c>
      <c r="AC4" s="135">
        <v>60</v>
      </c>
      <c r="AD4" s="135">
        <v>45</v>
      </c>
      <c r="AE4" s="135">
        <v>34</v>
      </c>
      <c r="AF4" s="135">
        <v>27</v>
      </c>
      <c r="AG4" s="135">
        <v>22</v>
      </c>
      <c r="AH4" s="135">
        <v>18</v>
      </c>
      <c r="AI4" s="135">
        <v>15</v>
      </c>
      <c r="AJ4" s="135">
        <v>12</v>
      </c>
      <c r="AK4" s="135">
        <v>9</v>
      </c>
    </row>
    <row r="5" spans="1:37" x14ac:dyDescent="0.3">
      <c r="A5" s="34"/>
      <c r="B5" s="34" t="s">
        <v>67</v>
      </c>
      <c r="C5" s="150" t="s">
        <v>68</v>
      </c>
      <c r="D5" s="34" t="s">
        <v>69</v>
      </c>
      <c r="E5" s="34" t="s">
        <v>70</v>
      </c>
      <c r="F5" s="34"/>
      <c r="G5" s="34" t="s">
        <v>36</v>
      </c>
      <c r="H5" s="34"/>
      <c r="I5" s="34" t="s">
        <v>37</v>
      </c>
      <c r="J5" s="34"/>
      <c r="K5" s="151" t="s">
        <v>71</v>
      </c>
      <c r="L5" s="151" t="s">
        <v>72</v>
      </c>
      <c r="M5" s="151" t="s">
        <v>73</v>
      </c>
      <c r="Q5" s="152" t="s">
        <v>74</v>
      </c>
      <c r="R5" s="153" t="s">
        <v>75</v>
      </c>
      <c r="Y5" s="134">
        <f>IF(OR([2]Altalanos!$A$8="F1",[2]Altalanos!$A$8="F2",[2]Altalanos!$A$8="N1",[2]Altalanos!$A$8="N2"),1,2)</f>
        <v>2</v>
      </c>
      <c r="Z5" s="134"/>
      <c r="AA5" s="134" t="s">
        <v>76</v>
      </c>
      <c r="AB5" s="135">
        <v>60</v>
      </c>
      <c r="AC5" s="135">
        <v>40</v>
      </c>
      <c r="AD5" s="135">
        <v>30</v>
      </c>
      <c r="AE5" s="135">
        <v>20</v>
      </c>
      <c r="AF5" s="135">
        <v>18</v>
      </c>
      <c r="AG5" s="135">
        <v>15</v>
      </c>
      <c r="AH5" s="135">
        <v>12</v>
      </c>
      <c r="AI5" s="135">
        <v>10</v>
      </c>
      <c r="AJ5" s="135">
        <v>8</v>
      </c>
      <c r="AK5" s="135">
        <v>6</v>
      </c>
    </row>
    <row r="6" spans="1:37" x14ac:dyDescent="0.3">
      <c r="A6" s="154"/>
      <c r="B6" s="154"/>
      <c r="C6" s="155"/>
      <c r="D6" s="154"/>
      <c r="E6" s="154"/>
      <c r="F6" s="154"/>
      <c r="G6" s="154"/>
      <c r="H6" s="154"/>
      <c r="I6" s="154"/>
      <c r="J6" s="154"/>
      <c r="K6" s="154"/>
      <c r="L6" s="154"/>
      <c r="M6" s="154"/>
      <c r="Y6" s="134"/>
      <c r="Z6" s="134"/>
      <c r="AA6" s="134" t="s">
        <v>77</v>
      </c>
      <c r="AB6" s="135">
        <v>40</v>
      </c>
      <c r="AC6" s="135">
        <v>25</v>
      </c>
      <c r="AD6" s="135">
        <v>18</v>
      </c>
      <c r="AE6" s="135">
        <v>13</v>
      </c>
      <c r="AF6" s="135">
        <v>10</v>
      </c>
      <c r="AG6" s="135">
        <v>8</v>
      </c>
      <c r="AH6" s="135">
        <v>6</v>
      </c>
      <c r="AI6" s="135">
        <v>5</v>
      </c>
      <c r="AJ6" s="135">
        <v>4</v>
      </c>
      <c r="AK6" s="135">
        <v>3</v>
      </c>
    </row>
    <row r="7" spans="1:37" x14ac:dyDescent="0.3">
      <c r="A7" s="156" t="s">
        <v>60</v>
      </c>
      <c r="B7" s="157">
        <v>1</v>
      </c>
      <c r="C7" s="158" t="e">
        <f>IF($B7="","",VLOOKUP($B7,'[2]V.kcs. U14 fiú B'!$A$7:$O$13,5))</f>
        <v>#REF!</v>
      </c>
      <c r="D7" s="158" t="e">
        <f>IF($B7="","",VLOOKUP($B7,'[2]V.kcs. U14 fiú B'!$A$7:$O$13,15))</f>
        <v>#REF!</v>
      </c>
      <c r="E7" s="159" t="str">
        <f>UPPER(IF($B7="","",VLOOKUP($B7,'[2]V.kcs. U14 fiú B'!$A$7:$O$13,2)))</f>
        <v>OROSZ</v>
      </c>
      <c r="F7" s="160"/>
      <c r="G7" s="159" t="str">
        <f>IF($B7="","",VLOOKUP($B7,'[2]V.kcs. U14 fiú B'!$A$7:$O$13,3))</f>
        <v>Balázs</v>
      </c>
      <c r="H7" s="160"/>
      <c r="I7" s="159" t="str">
        <f>IF($B7="","",VLOOKUP($B7,'[2]V.kcs. U14 fiú B'!$A$7:$O$13,4))</f>
        <v>Szent Imre Katolikus Gimnázium, Két Tanítási Nyelvű Általános Iskola, Kollégium, Óvoda és Alapfokú Művészeti Iskola</v>
      </c>
      <c r="J7" s="154"/>
      <c r="K7" s="161" t="s">
        <v>317</v>
      </c>
      <c r="L7" s="162" t="e">
        <f>IF(K7="","",CONCATENATE(VLOOKUP($Y$3,$AB$1:$AK$1,K7)," pont"))</f>
        <v>#N/A</v>
      </c>
      <c r="M7" s="163"/>
      <c r="Y7" s="134"/>
      <c r="Z7" s="134"/>
      <c r="AA7" s="134" t="s">
        <v>78</v>
      </c>
      <c r="AB7" s="135">
        <v>25</v>
      </c>
      <c r="AC7" s="135">
        <v>15</v>
      </c>
      <c r="AD7" s="135">
        <v>13</v>
      </c>
      <c r="AE7" s="135">
        <v>8</v>
      </c>
      <c r="AF7" s="135">
        <v>6</v>
      </c>
      <c r="AG7" s="135">
        <v>4</v>
      </c>
      <c r="AH7" s="135">
        <v>3</v>
      </c>
      <c r="AI7" s="135">
        <v>2</v>
      </c>
      <c r="AJ7" s="135">
        <v>1</v>
      </c>
      <c r="AK7" s="135">
        <v>0</v>
      </c>
    </row>
    <row r="8" spans="1:37" x14ac:dyDescent="0.3">
      <c r="A8" s="156"/>
      <c r="B8" s="164"/>
      <c r="C8" s="165"/>
      <c r="D8" s="165"/>
      <c r="E8" s="165"/>
      <c r="F8" s="165"/>
      <c r="G8" s="165"/>
      <c r="H8" s="165"/>
      <c r="I8" s="165"/>
      <c r="J8" s="154"/>
      <c r="K8" s="156"/>
      <c r="L8" s="156"/>
      <c r="M8" s="166"/>
      <c r="Y8" s="134"/>
      <c r="Z8" s="134"/>
      <c r="AA8" s="134" t="s">
        <v>79</v>
      </c>
      <c r="AB8" s="135">
        <v>15</v>
      </c>
      <c r="AC8" s="135">
        <v>10</v>
      </c>
      <c r="AD8" s="135">
        <v>7</v>
      </c>
      <c r="AE8" s="135">
        <v>5</v>
      </c>
      <c r="AF8" s="135">
        <v>4</v>
      </c>
      <c r="AG8" s="135">
        <v>3</v>
      </c>
      <c r="AH8" s="135">
        <v>2</v>
      </c>
      <c r="AI8" s="135">
        <v>1</v>
      </c>
      <c r="AJ8" s="135">
        <v>0</v>
      </c>
      <c r="AK8" s="135">
        <v>0</v>
      </c>
    </row>
    <row r="9" spans="1:37" x14ac:dyDescent="0.3">
      <c r="A9" s="156" t="s">
        <v>80</v>
      </c>
      <c r="B9" s="157">
        <v>2</v>
      </c>
      <c r="C9" s="158" t="e">
        <f>IF($B9="","",VLOOKUP($B9,'[2]V.kcs. U14 fiú B'!$A$7:$O$13,5))</f>
        <v>#REF!</v>
      </c>
      <c r="D9" s="158" t="e">
        <f>IF($B9="","",VLOOKUP($B9,'[2]V.kcs. U14 fiú B'!$A$7:$O$13,15))</f>
        <v>#REF!</v>
      </c>
      <c r="E9" s="159" t="str">
        <f>UPPER(IF($B9="","",VLOOKUP($B9,'[2]V.kcs. U14 fiú B'!$A$7:$O$13,2)))</f>
        <v>CSORBA</v>
      </c>
      <c r="F9" s="160"/>
      <c r="G9" s="159" t="str">
        <f>IF($B9="","",VLOOKUP($B9,'[2]V.kcs. U14 fiú B'!$A$7:$O$13,3))</f>
        <v>Lőrinc</v>
      </c>
      <c r="H9" s="160"/>
      <c r="I9" s="159" t="str">
        <f>IF($B9="","",VLOOKUP($B9,'[2]V.kcs. U14 fiú B'!$A$7:$O$13,4))</f>
        <v>Nyíregyházi Krúdy Gyula Gimnázium</v>
      </c>
      <c r="J9" s="154"/>
      <c r="K9" s="161" t="s">
        <v>316</v>
      </c>
      <c r="L9" s="162" t="e">
        <f>IF(K9="","",CONCATENATE(VLOOKUP($Y$3,$AB$1:$AK$1,K9)," pont"))</f>
        <v>#N/A</v>
      </c>
      <c r="M9" s="163"/>
      <c r="Y9" s="134"/>
      <c r="Z9" s="134"/>
      <c r="AA9" s="134" t="s">
        <v>81</v>
      </c>
      <c r="AB9" s="135">
        <v>10</v>
      </c>
      <c r="AC9" s="135">
        <v>6</v>
      </c>
      <c r="AD9" s="135">
        <v>4</v>
      </c>
      <c r="AE9" s="135">
        <v>2</v>
      </c>
      <c r="AF9" s="135">
        <v>1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</row>
    <row r="10" spans="1:37" x14ac:dyDescent="0.3">
      <c r="A10" s="156"/>
      <c r="B10" s="164"/>
      <c r="C10" s="165"/>
      <c r="D10" s="165"/>
      <c r="E10" s="165"/>
      <c r="F10" s="165"/>
      <c r="G10" s="165"/>
      <c r="H10" s="165"/>
      <c r="I10" s="165"/>
      <c r="J10" s="154"/>
      <c r="K10" s="156"/>
      <c r="L10" s="156"/>
      <c r="M10" s="166"/>
      <c r="Y10" s="134"/>
      <c r="Z10" s="134"/>
      <c r="AA10" s="134" t="s">
        <v>82</v>
      </c>
      <c r="AB10" s="135">
        <v>6</v>
      </c>
      <c r="AC10" s="135">
        <v>3</v>
      </c>
      <c r="AD10" s="135">
        <v>2</v>
      </c>
      <c r="AE10" s="135">
        <v>1</v>
      </c>
      <c r="AF10" s="135">
        <v>0</v>
      </c>
      <c r="AG10" s="135">
        <v>0</v>
      </c>
      <c r="AH10" s="135">
        <v>0</v>
      </c>
      <c r="AI10" s="135">
        <v>0</v>
      </c>
      <c r="AJ10" s="135">
        <v>0</v>
      </c>
      <c r="AK10" s="135">
        <v>0</v>
      </c>
    </row>
    <row r="11" spans="1:37" x14ac:dyDescent="0.3">
      <c r="A11" s="156" t="s">
        <v>83</v>
      </c>
      <c r="B11" s="157">
        <v>3</v>
      </c>
      <c r="C11" s="158" t="e">
        <f>IF($B11="","",VLOOKUP($B11,'[2]V.kcs. U14 fiú B'!$A$7:$O$13,5))</f>
        <v>#REF!</v>
      </c>
      <c r="D11" s="158" t="e">
        <f>IF($B11="","",VLOOKUP($B11,'[2]V.kcs. U14 fiú B'!$A$7:$O$13,15))</f>
        <v>#REF!</v>
      </c>
      <c r="E11" s="159" t="str">
        <f>UPPER(IF($B11="","",VLOOKUP($B11,'[2]V.kcs. U14 fiú B'!$A$7:$O$13,2)))</f>
        <v>SOMOGYI</v>
      </c>
      <c r="F11" s="160"/>
      <c r="G11" s="159" t="str">
        <f>IF($B11="","",VLOOKUP($B11,'[2]V.kcs. U14 fiú B'!$A$7:$O$13,3))</f>
        <v>István</v>
      </c>
      <c r="H11" s="160"/>
      <c r="I11" s="159" t="str">
        <f>IF($B11="","",VLOOKUP($B11,'[2]V.kcs. U14 fiú B'!$A$7:$O$13,4))</f>
        <v>Jókai Mór Református Általános Iskola és Óvoda</v>
      </c>
      <c r="J11" s="154"/>
      <c r="K11" s="161" t="s">
        <v>321</v>
      </c>
      <c r="L11" s="162" t="e">
        <f>IF(K11="","",CONCATENATE(VLOOKUP($Y$3,$AB$1:$AK$1,K11)," pont"))</f>
        <v>#N/A</v>
      </c>
      <c r="M11" s="163"/>
      <c r="Y11" s="134"/>
      <c r="Z11" s="134"/>
      <c r="AA11" s="134" t="s">
        <v>84</v>
      </c>
      <c r="AB11" s="135">
        <v>3</v>
      </c>
      <c r="AC11" s="135">
        <v>2</v>
      </c>
      <c r="AD11" s="135">
        <v>1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0</v>
      </c>
    </row>
    <row r="12" spans="1:37" x14ac:dyDescent="0.3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Y12" s="134"/>
      <c r="Z12" s="134"/>
      <c r="AA12" s="134" t="s">
        <v>85</v>
      </c>
      <c r="AB12" s="167">
        <v>0</v>
      </c>
      <c r="AC12" s="167">
        <v>0</v>
      </c>
      <c r="AD12" s="167">
        <v>0</v>
      </c>
      <c r="AE12" s="167">
        <v>0</v>
      </c>
      <c r="AF12" s="167">
        <v>0</v>
      </c>
      <c r="AG12" s="167">
        <v>0</v>
      </c>
      <c r="AH12" s="167">
        <v>0</v>
      </c>
      <c r="AI12" s="167">
        <v>0</v>
      </c>
      <c r="AJ12" s="167">
        <v>0</v>
      </c>
      <c r="AK12" s="167">
        <v>0</v>
      </c>
    </row>
    <row r="13" spans="1:37" x14ac:dyDescent="0.3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Y13" s="134"/>
      <c r="Z13" s="134"/>
      <c r="AA13" s="134" t="s">
        <v>86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</row>
    <row r="14" spans="1:37" x14ac:dyDescent="0.3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</row>
    <row r="15" spans="1:37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</row>
    <row r="16" spans="1:37" x14ac:dyDescent="0.3">
      <c r="A16" s="15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Y16" s="134"/>
      <c r="Z16" s="134"/>
      <c r="AA16" s="134" t="s">
        <v>60</v>
      </c>
      <c r="AB16" s="134">
        <v>300</v>
      </c>
      <c r="AC16" s="134">
        <v>250</v>
      </c>
      <c r="AD16" s="134">
        <v>220</v>
      </c>
      <c r="AE16" s="134">
        <v>180</v>
      </c>
      <c r="AF16" s="134">
        <v>160</v>
      </c>
      <c r="AG16" s="134">
        <v>150</v>
      </c>
      <c r="AH16" s="134">
        <v>140</v>
      </c>
      <c r="AI16" s="134">
        <v>130</v>
      </c>
      <c r="AJ16" s="134">
        <v>120</v>
      </c>
      <c r="AK16" s="134">
        <v>110</v>
      </c>
    </row>
    <row r="17" spans="1:37" x14ac:dyDescent="0.3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Y17" s="134"/>
      <c r="Z17" s="134"/>
      <c r="AA17" s="134" t="s">
        <v>63</v>
      </c>
      <c r="AB17" s="134">
        <v>250</v>
      </c>
      <c r="AC17" s="134">
        <v>200</v>
      </c>
      <c r="AD17" s="134">
        <v>160</v>
      </c>
      <c r="AE17" s="134">
        <v>140</v>
      </c>
      <c r="AF17" s="134">
        <v>120</v>
      </c>
      <c r="AG17" s="134">
        <v>110</v>
      </c>
      <c r="AH17" s="134">
        <v>100</v>
      </c>
      <c r="AI17" s="134">
        <v>90</v>
      </c>
      <c r="AJ17" s="134">
        <v>80</v>
      </c>
      <c r="AK17" s="134">
        <v>70</v>
      </c>
    </row>
    <row r="18" spans="1:37" ht="18.75" customHeight="1" x14ac:dyDescent="0.3">
      <c r="A18" s="154"/>
      <c r="B18" s="316"/>
      <c r="C18" s="316"/>
      <c r="D18" s="313" t="str">
        <f>E7</f>
        <v>OROSZ</v>
      </c>
      <c r="E18" s="313"/>
      <c r="F18" s="313" t="str">
        <f>E9</f>
        <v>CSORBA</v>
      </c>
      <c r="G18" s="313"/>
      <c r="H18" s="313" t="str">
        <f>E11</f>
        <v>SOMOGYI</v>
      </c>
      <c r="I18" s="313"/>
      <c r="J18" s="154"/>
      <c r="K18" s="154"/>
      <c r="L18" s="154"/>
      <c r="M18" s="154"/>
      <c r="Y18" s="134"/>
      <c r="Z18" s="134"/>
      <c r="AA18" s="134" t="s">
        <v>66</v>
      </c>
      <c r="AB18" s="134">
        <v>200</v>
      </c>
      <c r="AC18" s="134">
        <v>150</v>
      </c>
      <c r="AD18" s="134">
        <v>130</v>
      </c>
      <c r="AE18" s="134">
        <v>110</v>
      </c>
      <c r="AF18" s="134">
        <v>95</v>
      </c>
      <c r="AG18" s="134">
        <v>80</v>
      </c>
      <c r="AH18" s="134">
        <v>70</v>
      </c>
      <c r="AI18" s="134">
        <v>60</v>
      </c>
      <c r="AJ18" s="134">
        <v>55</v>
      </c>
      <c r="AK18" s="134">
        <v>50</v>
      </c>
    </row>
    <row r="19" spans="1:37" ht="18.75" customHeight="1" x14ac:dyDescent="0.3">
      <c r="A19" s="168" t="s">
        <v>60</v>
      </c>
      <c r="B19" s="309" t="str">
        <f>E7</f>
        <v>OROSZ</v>
      </c>
      <c r="C19" s="309"/>
      <c r="D19" s="310"/>
      <c r="E19" s="310"/>
      <c r="F19" s="311" t="s">
        <v>313</v>
      </c>
      <c r="G19" s="311"/>
      <c r="H19" s="311" t="s">
        <v>319</v>
      </c>
      <c r="I19" s="311"/>
      <c r="J19" s="154"/>
      <c r="K19" s="154"/>
      <c r="L19" s="154"/>
      <c r="M19" s="154"/>
      <c r="Y19" s="134"/>
      <c r="Z19" s="134"/>
      <c r="AA19" s="134" t="s">
        <v>76</v>
      </c>
      <c r="AB19" s="134">
        <v>150</v>
      </c>
      <c r="AC19" s="134">
        <v>120</v>
      </c>
      <c r="AD19" s="134">
        <v>100</v>
      </c>
      <c r="AE19" s="134">
        <v>80</v>
      </c>
      <c r="AF19" s="134">
        <v>70</v>
      </c>
      <c r="AG19" s="134">
        <v>60</v>
      </c>
      <c r="AH19" s="134">
        <v>55</v>
      </c>
      <c r="AI19" s="134">
        <v>50</v>
      </c>
      <c r="AJ19" s="134">
        <v>45</v>
      </c>
      <c r="AK19" s="134">
        <v>40</v>
      </c>
    </row>
    <row r="20" spans="1:37" ht="18.75" customHeight="1" x14ac:dyDescent="0.3">
      <c r="A20" s="168" t="s">
        <v>80</v>
      </c>
      <c r="B20" s="309" t="str">
        <f>E9</f>
        <v>CSORBA</v>
      </c>
      <c r="C20" s="309"/>
      <c r="D20" s="311"/>
      <c r="E20" s="311"/>
      <c r="F20" s="310"/>
      <c r="G20" s="310"/>
      <c r="H20" s="311" t="s">
        <v>308</v>
      </c>
      <c r="I20" s="311"/>
      <c r="J20" s="154"/>
      <c r="K20" s="154"/>
      <c r="L20" s="154"/>
      <c r="M20" s="154"/>
      <c r="Y20" s="134"/>
      <c r="Z20" s="134"/>
      <c r="AA20" s="134" t="s">
        <v>77</v>
      </c>
      <c r="AB20" s="134">
        <v>120</v>
      </c>
      <c r="AC20" s="134">
        <v>90</v>
      </c>
      <c r="AD20" s="134">
        <v>65</v>
      </c>
      <c r="AE20" s="134">
        <v>55</v>
      </c>
      <c r="AF20" s="134">
        <v>50</v>
      </c>
      <c r="AG20" s="134">
        <v>45</v>
      </c>
      <c r="AH20" s="134">
        <v>40</v>
      </c>
      <c r="AI20" s="134">
        <v>35</v>
      </c>
      <c r="AJ20" s="134">
        <v>25</v>
      </c>
      <c r="AK20" s="134">
        <v>20</v>
      </c>
    </row>
    <row r="21" spans="1:37" ht="18.75" customHeight="1" x14ac:dyDescent="0.3">
      <c r="A21" s="168" t="s">
        <v>83</v>
      </c>
      <c r="B21" s="309" t="str">
        <f>E11</f>
        <v>SOMOGYI</v>
      </c>
      <c r="C21" s="309"/>
      <c r="D21" s="311"/>
      <c r="E21" s="311"/>
      <c r="F21" s="311"/>
      <c r="G21" s="311"/>
      <c r="H21" s="310"/>
      <c r="I21" s="310"/>
      <c r="J21" s="154"/>
      <c r="K21" s="154"/>
      <c r="L21" s="154"/>
      <c r="M21" s="154"/>
      <c r="Y21" s="134"/>
      <c r="Z21" s="134"/>
      <c r="AA21" s="134" t="s">
        <v>78</v>
      </c>
      <c r="AB21" s="134">
        <v>90</v>
      </c>
      <c r="AC21" s="134">
        <v>60</v>
      </c>
      <c r="AD21" s="134">
        <v>45</v>
      </c>
      <c r="AE21" s="134">
        <v>34</v>
      </c>
      <c r="AF21" s="134">
        <v>27</v>
      </c>
      <c r="AG21" s="134">
        <v>22</v>
      </c>
      <c r="AH21" s="134">
        <v>18</v>
      </c>
      <c r="AI21" s="134">
        <v>15</v>
      </c>
      <c r="AJ21" s="134">
        <v>12</v>
      </c>
      <c r="AK21" s="134">
        <v>9</v>
      </c>
    </row>
    <row r="22" spans="1:37" x14ac:dyDescent="0.3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Y22" s="134"/>
      <c r="Z22" s="134"/>
      <c r="AA22" s="134" t="s">
        <v>79</v>
      </c>
      <c r="AB22" s="134">
        <v>60</v>
      </c>
      <c r="AC22" s="134">
        <v>40</v>
      </c>
      <c r="AD22" s="134">
        <v>30</v>
      </c>
      <c r="AE22" s="134">
        <v>20</v>
      </c>
      <c r="AF22" s="134">
        <v>18</v>
      </c>
      <c r="AG22" s="134">
        <v>15</v>
      </c>
      <c r="AH22" s="134">
        <v>12</v>
      </c>
      <c r="AI22" s="134">
        <v>10</v>
      </c>
      <c r="AJ22" s="134">
        <v>8</v>
      </c>
      <c r="AK22" s="134">
        <v>6</v>
      </c>
    </row>
    <row r="23" spans="1:37" x14ac:dyDescent="0.3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Y23" s="134"/>
      <c r="Z23" s="134"/>
      <c r="AA23" s="134" t="s">
        <v>81</v>
      </c>
      <c r="AB23" s="134">
        <v>40</v>
      </c>
      <c r="AC23" s="134">
        <v>25</v>
      </c>
      <c r="AD23" s="134">
        <v>18</v>
      </c>
      <c r="AE23" s="134">
        <v>13</v>
      </c>
      <c r="AF23" s="134">
        <v>8</v>
      </c>
      <c r="AG23" s="134">
        <v>7</v>
      </c>
      <c r="AH23" s="134">
        <v>6</v>
      </c>
      <c r="AI23" s="134">
        <v>5</v>
      </c>
      <c r="AJ23" s="134">
        <v>4</v>
      </c>
      <c r="AK23" s="134">
        <v>3</v>
      </c>
    </row>
    <row r="24" spans="1:37" x14ac:dyDescent="0.3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Y24" s="134"/>
      <c r="Z24" s="134"/>
      <c r="AA24" s="134" t="s">
        <v>82</v>
      </c>
      <c r="AB24" s="134">
        <v>25</v>
      </c>
      <c r="AC24" s="134">
        <v>15</v>
      </c>
      <c r="AD24" s="134">
        <v>13</v>
      </c>
      <c r="AE24" s="134">
        <v>7</v>
      </c>
      <c r="AF24" s="134">
        <v>6</v>
      </c>
      <c r="AG24" s="134">
        <v>5</v>
      </c>
      <c r="AH24" s="134">
        <v>4</v>
      </c>
      <c r="AI24" s="134">
        <v>3</v>
      </c>
      <c r="AJ24" s="134">
        <v>2</v>
      </c>
      <c r="AK24" s="134">
        <v>1</v>
      </c>
    </row>
    <row r="25" spans="1:37" x14ac:dyDescent="0.3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Y25" s="134"/>
      <c r="Z25" s="134"/>
      <c r="AA25" s="134" t="s">
        <v>84</v>
      </c>
      <c r="AB25" s="134">
        <v>15</v>
      </c>
      <c r="AC25" s="134">
        <v>10</v>
      </c>
      <c r="AD25" s="134">
        <v>8</v>
      </c>
      <c r="AE25" s="134">
        <v>4</v>
      </c>
      <c r="AF25" s="134">
        <v>3</v>
      </c>
      <c r="AG25" s="134">
        <v>2</v>
      </c>
      <c r="AH25" s="134">
        <v>1</v>
      </c>
      <c r="AI25" s="134">
        <v>0</v>
      </c>
      <c r="AJ25" s="134">
        <v>0</v>
      </c>
      <c r="AK25" s="134">
        <v>0</v>
      </c>
    </row>
    <row r="26" spans="1:37" x14ac:dyDescent="0.3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Y26" s="134"/>
      <c r="Z26" s="134"/>
      <c r="AA26" s="134" t="s">
        <v>85</v>
      </c>
      <c r="AB26" s="134">
        <v>10</v>
      </c>
      <c r="AC26" s="134">
        <v>6</v>
      </c>
      <c r="AD26" s="134">
        <v>4</v>
      </c>
      <c r="AE26" s="134">
        <v>2</v>
      </c>
      <c r="AF26" s="134">
        <v>1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</row>
    <row r="27" spans="1:37" x14ac:dyDescent="0.3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Y27" s="134"/>
      <c r="Z27" s="134"/>
      <c r="AA27" s="134" t="s">
        <v>86</v>
      </c>
      <c r="AB27" s="134">
        <v>3</v>
      </c>
      <c r="AC27" s="134">
        <v>2</v>
      </c>
      <c r="AD27" s="134">
        <v>1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</row>
    <row r="28" spans="1:37" x14ac:dyDescent="0.3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</row>
    <row r="29" spans="1:37" x14ac:dyDescent="0.3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</row>
    <row r="30" spans="1:37" x14ac:dyDescent="0.3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</row>
    <row r="31" spans="1:37" x14ac:dyDescent="0.3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</row>
    <row r="32" spans="1:37" x14ac:dyDescent="0.3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69"/>
      <c r="M32" s="169"/>
    </row>
    <row r="33" spans="1:18" x14ac:dyDescent="0.3">
      <c r="A33" s="170" t="s">
        <v>69</v>
      </c>
      <c r="B33" s="171"/>
      <c r="C33" s="172"/>
      <c r="D33" s="173" t="s">
        <v>87</v>
      </c>
      <c r="E33" s="174" t="s">
        <v>88</v>
      </c>
      <c r="F33" s="175"/>
      <c r="G33" s="173" t="s">
        <v>87</v>
      </c>
      <c r="H33" s="174" t="s">
        <v>89</v>
      </c>
      <c r="I33" s="176"/>
      <c r="J33" s="174" t="s">
        <v>90</v>
      </c>
      <c r="K33" s="177" t="s">
        <v>91</v>
      </c>
      <c r="L33" s="34"/>
      <c r="M33" s="178"/>
      <c r="N33" s="179"/>
      <c r="P33" s="180"/>
      <c r="Q33" s="180"/>
      <c r="R33" s="181"/>
    </row>
    <row r="34" spans="1:18" x14ac:dyDescent="0.3">
      <c r="A34" s="182" t="s">
        <v>92</v>
      </c>
      <c r="B34" s="183"/>
      <c r="C34" s="184"/>
      <c r="D34" s="185"/>
      <c r="E34" s="312"/>
      <c r="F34" s="312"/>
      <c r="G34" s="186" t="s">
        <v>93</v>
      </c>
      <c r="H34" s="183"/>
      <c r="I34" s="187"/>
      <c r="J34" s="188"/>
      <c r="K34" s="189" t="s">
        <v>94</v>
      </c>
      <c r="L34" s="190"/>
      <c r="M34" s="191"/>
      <c r="P34" s="192"/>
      <c r="Q34" s="192"/>
      <c r="R34" s="193"/>
    </row>
    <row r="35" spans="1:18" x14ac:dyDescent="0.3">
      <c r="A35" s="194" t="s">
        <v>95</v>
      </c>
      <c r="B35" s="195"/>
      <c r="C35" s="196"/>
      <c r="D35" s="197"/>
      <c r="E35" s="308"/>
      <c r="F35" s="308"/>
      <c r="G35" s="198" t="s">
        <v>96</v>
      </c>
      <c r="H35" s="199"/>
      <c r="I35" s="200"/>
      <c r="J35" s="201"/>
      <c r="K35" s="202"/>
      <c r="L35" s="169"/>
      <c r="M35" s="203"/>
      <c r="P35" s="193"/>
      <c r="Q35" s="204"/>
      <c r="R35" s="193"/>
    </row>
    <row r="36" spans="1:18" x14ac:dyDescent="0.3">
      <c r="A36" s="205"/>
      <c r="B36" s="206"/>
      <c r="C36" s="207"/>
      <c r="D36" s="197"/>
      <c r="E36" s="208"/>
      <c r="F36" s="154"/>
      <c r="G36" s="198" t="s">
        <v>97</v>
      </c>
      <c r="H36" s="199"/>
      <c r="I36" s="200"/>
      <c r="J36" s="201"/>
      <c r="K36" s="189" t="s">
        <v>98</v>
      </c>
      <c r="L36" s="190"/>
      <c r="M36" s="209"/>
      <c r="P36" s="192"/>
      <c r="Q36" s="192"/>
      <c r="R36" s="193"/>
    </row>
    <row r="37" spans="1:18" x14ac:dyDescent="0.3">
      <c r="A37" s="210"/>
      <c r="B37" s="211"/>
      <c r="C37" s="212"/>
      <c r="D37" s="197"/>
      <c r="E37" s="208"/>
      <c r="F37" s="154"/>
      <c r="G37" s="198" t="s">
        <v>99</v>
      </c>
      <c r="H37" s="199"/>
      <c r="I37" s="200"/>
      <c r="J37" s="201"/>
      <c r="K37" s="213"/>
      <c r="L37" s="154"/>
      <c r="M37" s="191"/>
      <c r="P37" s="193"/>
      <c r="Q37" s="204"/>
      <c r="R37" s="193"/>
    </row>
    <row r="38" spans="1:18" x14ac:dyDescent="0.3">
      <c r="A38" s="214"/>
      <c r="B38" s="215"/>
      <c r="C38" s="216"/>
      <c r="D38" s="197"/>
      <c r="E38" s="208"/>
      <c r="F38" s="154"/>
      <c r="G38" s="198" t="s">
        <v>100</v>
      </c>
      <c r="H38" s="199"/>
      <c r="I38" s="200"/>
      <c r="J38" s="201"/>
      <c r="K38" s="194"/>
      <c r="L38" s="169"/>
      <c r="M38" s="203"/>
      <c r="P38" s="193"/>
      <c r="Q38" s="204"/>
      <c r="R38" s="193"/>
    </row>
    <row r="39" spans="1:18" x14ac:dyDescent="0.3">
      <c r="A39" s="217"/>
      <c r="B39" s="18"/>
      <c r="C39" s="212"/>
      <c r="D39" s="197"/>
      <c r="E39" s="208"/>
      <c r="F39" s="154"/>
      <c r="G39" s="198" t="s">
        <v>101</v>
      </c>
      <c r="H39" s="199"/>
      <c r="I39" s="200"/>
      <c r="J39" s="201"/>
      <c r="K39" s="189" t="s">
        <v>30</v>
      </c>
      <c r="L39" s="190"/>
      <c r="M39" s="209"/>
      <c r="P39" s="192"/>
      <c r="Q39" s="192"/>
      <c r="R39" s="193"/>
    </row>
    <row r="40" spans="1:18" x14ac:dyDescent="0.3">
      <c r="A40" s="217"/>
      <c r="B40" s="18"/>
      <c r="C40" s="218"/>
      <c r="D40" s="197"/>
      <c r="E40" s="208"/>
      <c r="F40" s="154"/>
      <c r="G40" s="198" t="s">
        <v>102</v>
      </c>
      <c r="H40" s="199"/>
      <c r="I40" s="200"/>
      <c r="J40" s="201"/>
      <c r="K40" s="213"/>
      <c r="L40" s="154"/>
      <c r="M40" s="191"/>
      <c r="P40" s="193"/>
      <c r="Q40" s="204"/>
      <c r="R40" s="193"/>
    </row>
    <row r="41" spans="1:18" x14ac:dyDescent="0.3">
      <c r="A41" s="219"/>
      <c r="B41" s="220"/>
      <c r="C41" s="221"/>
      <c r="D41" s="222"/>
      <c r="E41" s="223"/>
      <c r="F41" s="169"/>
      <c r="G41" s="224" t="s">
        <v>103</v>
      </c>
      <c r="H41" s="195"/>
      <c r="I41" s="225"/>
      <c r="J41" s="226"/>
      <c r="K41" s="194" t="str">
        <f>L4</f>
        <v>Guti János</v>
      </c>
      <c r="L41" s="169"/>
      <c r="M41" s="203"/>
      <c r="P41" s="193"/>
      <c r="Q41" s="204"/>
      <c r="R41" s="227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53" priority="1" stopIfTrue="1" operator="equal">
      <formula>"Bye"</formula>
    </cfRule>
  </conditionalFormatting>
  <conditionalFormatting sqref="R41">
    <cfRule type="expression" dxfId="52" priority="2" stopIfTrue="1">
      <formula>$O$1="CU"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Q134"/>
  <sheetViews>
    <sheetView workbookViewId="0">
      <selection activeCell="C2" sqref="C2"/>
    </sheetView>
  </sheetViews>
  <sheetFormatPr defaultRowHeight="14.4" x14ac:dyDescent="0.3"/>
  <cols>
    <col min="1" max="1" width="3.88671875" customWidth="1"/>
    <col min="2" max="2" width="13.33203125" customWidth="1"/>
    <col min="3" max="3" width="11.88671875" customWidth="1"/>
    <col min="4" max="4" width="11.88671875" style="114" customWidth="1"/>
    <col min="5" max="5" width="10.6640625" style="115" customWidth="1"/>
    <col min="6" max="6" width="6.109375" style="116" hidden="1" customWidth="1"/>
    <col min="7" max="7" width="35" style="116" customWidth="1"/>
    <col min="8" max="8" width="7.6640625" style="114" customWidth="1"/>
    <col min="9" max="13" width="7.44140625" style="114" hidden="1" customWidth="1"/>
    <col min="14" max="15" width="7.44140625" style="114" customWidth="1"/>
    <col min="16" max="16" width="7.44140625" style="114" hidden="1" customWidth="1"/>
    <col min="17" max="17" width="7.44140625" style="114" customWidth="1"/>
    <col min="257" max="257" width="3.88671875" customWidth="1"/>
    <col min="258" max="258" width="13.33203125" customWidth="1"/>
    <col min="259" max="260" width="11.88671875" customWidth="1"/>
    <col min="261" max="261" width="10.6640625" customWidth="1"/>
    <col min="262" max="262" width="0" hidden="1" customWidth="1"/>
    <col min="263" max="263" width="35" customWidth="1"/>
    <col min="264" max="264" width="7.6640625" customWidth="1"/>
    <col min="265" max="269" width="0" hidden="1" customWidth="1"/>
    <col min="270" max="271" width="7.44140625" customWidth="1"/>
    <col min="272" max="272" width="0" hidden="1" customWidth="1"/>
    <col min="273" max="273" width="7.44140625" customWidth="1"/>
    <col min="513" max="513" width="3.88671875" customWidth="1"/>
    <col min="514" max="514" width="13.33203125" customWidth="1"/>
    <col min="515" max="516" width="11.88671875" customWidth="1"/>
    <col min="517" max="517" width="10.6640625" customWidth="1"/>
    <col min="518" max="518" width="0" hidden="1" customWidth="1"/>
    <col min="519" max="519" width="35" customWidth="1"/>
    <col min="520" max="520" width="7.6640625" customWidth="1"/>
    <col min="521" max="525" width="0" hidden="1" customWidth="1"/>
    <col min="526" max="527" width="7.44140625" customWidth="1"/>
    <col min="528" max="528" width="0" hidden="1" customWidth="1"/>
    <col min="529" max="529" width="7.44140625" customWidth="1"/>
    <col min="769" max="769" width="3.88671875" customWidth="1"/>
    <col min="770" max="770" width="13.33203125" customWidth="1"/>
    <col min="771" max="772" width="11.88671875" customWidth="1"/>
    <col min="773" max="773" width="10.6640625" customWidth="1"/>
    <col min="774" max="774" width="0" hidden="1" customWidth="1"/>
    <col min="775" max="775" width="35" customWidth="1"/>
    <col min="776" max="776" width="7.6640625" customWidth="1"/>
    <col min="777" max="781" width="0" hidden="1" customWidth="1"/>
    <col min="782" max="783" width="7.44140625" customWidth="1"/>
    <col min="784" max="784" width="0" hidden="1" customWidth="1"/>
    <col min="785" max="785" width="7.44140625" customWidth="1"/>
    <col min="1025" max="1025" width="3.88671875" customWidth="1"/>
    <col min="1026" max="1026" width="13.33203125" customWidth="1"/>
    <col min="1027" max="1028" width="11.88671875" customWidth="1"/>
    <col min="1029" max="1029" width="10.6640625" customWidth="1"/>
    <col min="1030" max="1030" width="0" hidden="1" customWidth="1"/>
    <col min="1031" max="1031" width="35" customWidth="1"/>
    <col min="1032" max="1032" width="7.6640625" customWidth="1"/>
    <col min="1033" max="1037" width="0" hidden="1" customWidth="1"/>
    <col min="1038" max="1039" width="7.44140625" customWidth="1"/>
    <col min="1040" max="1040" width="0" hidden="1" customWidth="1"/>
    <col min="1041" max="1041" width="7.44140625" customWidth="1"/>
    <col min="1281" max="1281" width="3.88671875" customWidth="1"/>
    <col min="1282" max="1282" width="13.33203125" customWidth="1"/>
    <col min="1283" max="1284" width="11.88671875" customWidth="1"/>
    <col min="1285" max="1285" width="10.6640625" customWidth="1"/>
    <col min="1286" max="1286" width="0" hidden="1" customWidth="1"/>
    <col min="1287" max="1287" width="35" customWidth="1"/>
    <col min="1288" max="1288" width="7.6640625" customWidth="1"/>
    <col min="1289" max="1293" width="0" hidden="1" customWidth="1"/>
    <col min="1294" max="1295" width="7.44140625" customWidth="1"/>
    <col min="1296" max="1296" width="0" hidden="1" customWidth="1"/>
    <col min="1297" max="1297" width="7.44140625" customWidth="1"/>
    <col min="1537" max="1537" width="3.88671875" customWidth="1"/>
    <col min="1538" max="1538" width="13.33203125" customWidth="1"/>
    <col min="1539" max="1540" width="11.88671875" customWidth="1"/>
    <col min="1541" max="1541" width="10.6640625" customWidth="1"/>
    <col min="1542" max="1542" width="0" hidden="1" customWidth="1"/>
    <col min="1543" max="1543" width="35" customWidth="1"/>
    <col min="1544" max="1544" width="7.6640625" customWidth="1"/>
    <col min="1545" max="1549" width="0" hidden="1" customWidth="1"/>
    <col min="1550" max="1551" width="7.44140625" customWidth="1"/>
    <col min="1552" max="1552" width="0" hidden="1" customWidth="1"/>
    <col min="1553" max="1553" width="7.44140625" customWidth="1"/>
    <col min="1793" max="1793" width="3.88671875" customWidth="1"/>
    <col min="1794" max="1794" width="13.33203125" customWidth="1"/>
    <col min="1795" max="1796" width="11.88671875" customWidth="1"/>
    <col min="1797" max="1797" width="10.6640625" customWidth="1"/>
    <col min="1798" max="1798" width="0" hidden="1" customWidth="1"/>
    <col min="1799" max="1799" width="35" customWidth="1"/>
    <col min="1800" max="1800" width="7.6640625" customWidth="1"/>
    <col min="1801" max="1805" width="0" hidden="1" customWidth="1"/>
    <col min="1806" max="1807" width="7.44140625" customWidth="1"/>
    <col min="1808" max="1808" width="0" hidden="1" customWidth="1"/>
    <col min="1809" max="1809" width="7.44140625" customWidth="1"/>
    <col min="2049" max="2049" width="3.88671875" customWidth="1"/>
    <col min="2050" max="2050" width="13.33203125" customWidth="1"/>
    <col min="2051" max="2052" width="11.88671875" customWidth="1"/>
    <col min="2053" max="2053" width="10.6640625" customWidth="1"/>
    <col min="2054" max="2054" width="0" hidden="1" customWidth="1"/>
    <col min="2055" max="2055" width="35" customWidth="1"/>
    <col min="2056" max="2056" width="7.6640625" customWidth="1"/>
    <col min="2057" max="2061" width="0" hidden="1" customWidth="1"/>
    <col min="2062" max="2063" width="7.44140625" customWidth="1"/>
    <col min="2064" max="2064" width="0" hidden="1" customWidth="1"/>
    <col min="2065" max="2065" width="7.44140625" customWidth="1"/>
    <col min="2305" max="2305" width="3.88671875" customWidth="1"/>
    <col min="2306" max="2306" width="13.33203125" customWidth="1"/>
    <col min="2307" max="2308" width="11.88671875" customWidth="1"/>
    <col min="2309" max="2309" width="10.6640625" customWidth="1"/>
    <col min="2310" max="2310" width="0" hidden="1" customWidth="1"/>
    <col min="2311" max="2311" width="35" customWidth="1"/>
    <col min="2312" max="2312" width="7.6640625" customWidth="1"/>
    <col min="2313" max="2317" width="0" hidden="1" customWidth="1"/>
    <col min="2318" max="2319" width="7.44140625" customWidth="1"/>
    <col min="2320" max="2320" width="0" hidden="1" customWidth="1"/>
    <col min="2321" max="2321" width="7.44140625" customWidth="1"/>
    <col min="2561" max="2561" width="3.88671875" customWidth="1"/>
    <col min="2562" max="2562" width="13.33203125" customWidth="1"/>
    <col min="2563" max="2564" width="11.88671875" customWidth="1"/>
    <col min="2565" max="2565" width="10.6640625" customWidth="1"/>
    <col min="2566" max="2566" width="0" hidden="1" customWidth="1"/>
    <col min="2567" max="2567" width="35" customWidth="1"/>
    <col min="2568" max="2568" width="7.6640625" customWidth="1"/>
    <col min="2569" max="2573" width="0" hidden="1" customWidth="1"/>
    <col min="2574" max="2575" width="7.44140625" customWidth="1"/>
    <col min="2576" max="2576" width="0" hidden="1" customWidth="1"/>
    <col min="2577" max="2577" width="7.44140625" customWidth="1"/>
    <col min="2817" max="2817" width="3.88671875" customWidth="1"/>
    <col min="2818" max="2818" width="13.33203125" customWidth="1"/>
    <col min="2819" max="2820" width="11.88671875" customWidth="1"/>
    <col min="2821" max="2821" width="10.6640625" customWidth="1"/>
    <col min="2822" max="2822" width="0" hidden="1" customWidth="1"/>
    <col min="2823" max="2823" width="35" customWidth="1"/>
    <col min="2824" max="2824" width="7.6640625" customWidth="1"/>
    <col min="2825" max="2829" width="0" hidden="1" customWidth="1"/>
    <col min="2830" max="2831" width="7.44140625" customWidth="1"/>
    <col min="2832" max="2832" width="0" hidden="1" customWidth="1"/>
    <col min="2833" max="2833" width="7.44140625" customWidth="1"/>
    <col min="3073" max="3073" width="3.88671875" customWidth="1"/>
    <col min="3074" max="3074" width="13.33203125" customWidth="1"/>
    <col min="3075" max="3076" width="11.88671875" customWidth="1"/>
    <col min="3077" max="3077" width="10.6640625" customWidth="1"/>
    <col min="3078" max="3078" width="0" hidden="1" customWidth="1"/>
    <col min="3079" max="3079" width="35" customWidth="1"/>
    <col min="3080" max="3080" width="7.6640625" customWidth="1"/>
    <col min="3081" max="3085" width="0" hidden="1" customWidth="1"/>
    <col min="3086" max="3087" width="7.44140625" customWidth="1"/>
    <col min="3088" max="3088" width="0" hidden="1" customWidth="1"/>
    <col min="3089" max="3089" width="7.44140625" customWidth="1"/>
    <col min="3329" max="3329" width="3.88671875" customWidth="1"/>
    <col min="3330" max="3330" width="13.33203125" customWidth="1"/>
    <col min="3331" max="3332" width="11.88671875" customWidth="1"/>
    <col min="3333" max="3333" width="10.6640625" customWidth="1"/>
    <col min="3334" max="3334" width="0" hidden="1" customWidth="1"/>
    <col min="3335" max="3335" width="35" customWidth="1"/>
    <col min="3336" max="3336" width="7.6640625" customWidth="1"/>
    <col min="3337" max="3341" width="0" hidden="1" customWidth="1"/>
    <col min="3342" max="3343" width="7.44140625" customWidth="1"/>
    <col min="3344" max="3344" width="0" hidden="1" customWidth="1"/>
    <col min="3345" max="3345" width="7.44140625" customWidth="1"/>
    <col min="3585" max="3585" width="3.88671875" customWidth="1"/>
    <col min="3586" max="3586" width="13.33203125" customWidth="1"/>
    <col min="3587" max="3588" width="11.88671875" customWidth="1"/>
    <col min="3589" max="3589" width="10.6640625" customWidth="1"/>
    <col min="3590" max="3590" width="0" hidden="1" customWidth="1"/>
    <col min="3591" max="3591" width="35" customWidth="1"/>
    <col min="3592" max="3592" width="7.6640625" customWidth="1"/>
    <col min="3593" max="3597" width="0" hidden="1" customWidth="1"/>
    <col min="3598" max="3599" width="7.44140625" customWidth="1"/>
    <col min="3600" max="3600" width="0" hidden="1" customWidth="1"/>
    <col min="3601" max="3601" width="7.44140625" customWidth="1"/>
    <col min="3841" max="3841" width="3.88671875" customWidth="1"/>
    <col min="3842" max="3842" width="13.33203125" customWidth="1"/>
    <col min="3843" max="3844" width="11.88671875" customWidth="1"/>
    <col min="3845" max="3845" width="10.6640625" customWidth="1"/>
    <col min="3846" max="3846" width="0" hidden="1" customWidth="1"/>
    <col min="3847" max="3847" width="35" customWidth="1"/>
    <col min="3848" max="3848" width="7.6640625" customWidth="1"/>
    <col min="3849" max="3853" width="0" hidden="1" customWidth="1"/>
    <col min="3854" max="3855" width="7.44140625" customWidth="1"/>
    <col min="3856" max="3856" width="0" hidden="1" customWidth="1"/>
    <col min="3857" max="3857" width="7.44140625" customWidth="1"/>
    <col min="4097" max="4097" width="3.88671875" customWidth="1"/>
    <col min="4098" max="4098" width="13.33203125" customWidth="1"/>
    <col min="4099" max="4100" width="11.88671875" customWidth="1"/>
    <col min="4101" max="4101" width="10.6640625" customWidth="1"/>
    <col min="4102" max="4102" width="0" hidden="1" customWidth="1"/>
    <col min="4103" max="4103" width="35" customWidth="1"/>
    <col min="4104" max="4104" width="7.6640625" customWidth="1"/>
    <col min="4105" max="4109" width="0" hidden="1" customWidth="1"/>
    <col min="4110" max="4111" width="7.44140625" customWidth="1"/>
    <col min="4112" max="4112" width="0" hidden="1" customWidth="1"/>
    <col min="4113" max="4113" width="7.44140625" customWidth="1"/>
    <col min="4353" max="4353" width="3.88671875" customWidth="1"/>
    <col min="4354" max="4354" width="13.33203125" customWidth="1"/>
    <col min="4355" max="4356" width="11.88671875" customWidth="1"/>
    <col min="4357" max="4357" width="10.6640625" customWidth="1"/>
    <col min="4358" max="4358" width="0" hidden="1" customWidth="1"/>
    <col min="4359" max="4359" width="35" customWidth="1"/>
    <col min="4360" max="4360" width="7.6640625" customWidth="1"/>
    <col min="4361" max="4365" width="0" hidden="1" customWidth="1"/>
    <col min="4366" max="4367" width="7.44140625" customWidth="1"/>
    <col min="4368" max="4368" width="0" hidden="1" customWidth="1"/>
    <col min="4369" max="4369" width="7.44140625" customWidth="1"/>
    <col min="4609" max="4609" width="3.88671875" customWidth="1"/>
    <col min="4610" max="4610" width="13.33203125" customWidth="1"/>
    <col min="4611" max="4612" width="11.88671875" customWidth="1"/>
    <col min="4613" max="4613" width="10.6640625" customWidth="1"/>
    <col min="4614" max="4614" width="0" hidden="1" customWidth="1"/>
    <col min="4615" max="4615" width="35" customWidth="1"/>
    <col min="4616" max="4616" width="7.6640625" customWidth="1"/>
    <col min="4617" max="4621" width="0" hidden="1" customWidth="1"/>
    <col min="4622" max="4623" width="7.44140625" customWidth="1"/>
    <col min="4624" max="4624" width="0" hidden="1" customWidth="1"/>
    <col min="4625" max="4625" width="7.44140625" customWidth="1"/>
    <col min="4865" max="4865" width="3.88671875" customWidth="1"/>
    <col min="4866" max="4866" width="13.33203125" customWidth="1"/>
    <col min="4867" max="4868" width="11.88671875" customWidth="1"/>
    <col min="4869" max="4869" width="10.6640625" customWidth="1"/>
    <col min="4870" max="4870" width="0" hidden="1" customWidth="1"/>
    <col min="4871" max="4871" width="35" customWidth="1"/>
    <col min="4872" max="4872" width="7.6640625" customWidth="1"/>
    <col min="4873" max="4877" width="0" hidden="1" customWidth="1"/>
    <col min="4878" max="4879" width="7.44140625" customWidth="1"/>
    <col min="4880" max="4880" width="0" hidden="1" customWidth="1"/>
    <col min="4881" max="4881" width="7.44140625" customWidth="1"/>
    <col min="5121" max="5121" width="3.88671875" customWidth="1"/>
    <col min="5122" max="5122" width="13.33203125" customWidth="1"/>
    <col min="5123" max="5124" width="11.88671875" customWidth="1"/>
    <col min="5125" max="5125" width="10.6640625" customWidth="1"/>
    <col min="5126" max="5126" width="0" hidden="1" customWidth="1"/>
    <col min="5127" max="5127" width="35" customWidth="1"/>
    <col min="5128" max="5128" width="7.6640625" customWidth="1"/>
    <col min="5129" max="5133" width="0" hidden="1" customWidth="1"/>
    <col min="5134" max="5135" width="7.44140625" customWidth="1"/>
    <col min="5136" max="5136" width="0" hidden="1" customWidth="1"/>
    <col min="5137" max="5137" width="7.44140625" customWidth="1"/>
    <col min="5377" max="5377" width="3.88671875" customWidth="1"/>
    <col min="5378" max="5378" width="13.33203125" customWidth="1"/>
    <col min="5379" max="5380" width="11.88671875" customWidth="1"/>
    <col min="5381" max="5381" width="10.6640625" customWidth="1"/>
    <col min="5382" max="5382" width="0" hidden="1" customWidth="1"/>
    <col min="5383" max="5383" width="35" customWidth="1"/>
    <col min="5384" max="5384" width="7.6640625" customWidth="1"/>
    <col min="5385" max="5389" width="0" hidden="1" customWidth="1"/>
    <col min="5390" max="5391" width="7.44140625" customWidth="1"/>
    <col min="5392" max="5392" width="0" hidden="1" customWidth="1"/>
    <col min="5393" max="5393" width="7.44140625" customWidth="1"/>
    <col min="5633" max="5633" width="3.88671875" customWidth="1"/>
    <col min="5634" max="5634" width="13.33203125" customWidth="1"/>
    <col min="5635" max="5636" width="11.88671875" customWidth="1"/>
    <col min="5637" max="5637" width="10.6640625" customWidth="1"/>
    <col min="5638" max="5638" width="0" hidden="1" customWidth="1"/>
    <col min="5639" max="5639" width="35" customWidth="1"/>
    <col min="5640" max="5640" width="7.6640625" customWidth="1"/>
    <col min="5641" max="5645" width="0" hidden="1" customWidth="1"/>
    <col min="5646" max="5647" width="7.44140625" customWidth="1"/>
    <col min="5648" max="5648" width="0" hidden="1" customWidth="1"/>
    <col min="5649" max="5649" width="7.44140625" customWidth="1"/>
    <col min="5889" max="5889" width="3.88671875" customWidth="1"/>
    <col min="5890" max="5890" width="13.33203125" customWidth="1"/>
    <col min="5891" max="5892" width="11.88671875" customWidth="1"/>
    <col min="5893" max="5893" width="10.6640625" customWidth="1"/>
    <col min="5894" max="5894" width="0" hidden="1" customWidth="1"/>
    <col min="5895" max="5895" width="35" customWidth="1"/>
    <col min="5896" max="5896" width="7.6640625" customWidth="1"/>
    <col min="5897" max="5901" width="0" hidden="1" customWidth="1"/>
    <col min="5902" max="5903" width="7.44140625" customWidth="1"/>
    <col min="5904" max="5904" width="0" hidden="1" customWidth="1"/>
    <col min="5905" max="5905" width="7.44140625" customWidth="1"/>
    <col min="6145" max="6145" width="3.88671875" customWidth="1"/>
    <col min="6146" max="6146" width="13.33203125" customWidth="1"/>
    <col min="6147" max="6148" width="11.88671875" customWidth="1"/>
    <col min="6149" max="6149" width="10.6640625" customWidth="1"/>
    <col min="6150" max="6150" width="0" hidden="1" customWidth="1"/>
    <col min="6151" max="6151" width="35" customWidth="1"/>
    <col min="6152" max="6152" width="7.6640625" customWidth="1"/>
    <col min="6153" max="6157" width="0" hidden="1" customWidth="1"/>
    <col min="6158" max="6159" width="7.44140625" customWidth="1"/>
    <col min="6160" max="6160" width="0" hidden="1" customWidth="1"/>
    <col min="6161" max="6161" width="7.44140625" customWidth="1"/>
    <col min="6401" max="6401" width="3.88671875" customWidth="1"/>
    <col min="6402" max="6402" width="13.33203125" customWidth="1"/>
    <col min="6403" max="6404" width="11.88671875" customWidth="1"/>
    <col min="6405" max="6405" width="10.6640625" customWidth="1"/>
    <col min="6406" max="6406" width="0" hidden="1" customWidth="1"/>
    <col min="6407" max="6407" width="35" customWidth="1"/>
    <col min="6408" max="6408" width="7.6640625" customWidth="1"/>
    <col min="6409" max="6413" width="0" hidden="1" customWidth="1"/>
    <col min="6414" max="6415" width="7.44140625" customWidth="1"/>
    <col min="6416" max="6416" width="0" hidden="1" customWidth="1"/>
    <col min="6417" max="6417" width="7.44140625" customWidth="1"/>
    <col min="6657" max="6657" width="3.88671875" customWidth="1"/>
    <col min="6658" max="6658" width="13.33203125" customWidth="1"/>
    <col min="6659" max="6660" width="11.88671875" customWidth="1"/>
    <col min="6661" max="6661" width="10.6640625" customWidth="1"/>
    <col min="6662" max="6662" width="0" hidden="1" customWidth="1"/>
    <col min="6663" max="6663" width="35" customWidth="1"/>
    <col min="6664" max="6664" width="7.6640625" customWidth="1"/>
    <col min="6665" max="6669" width="0" hidden="1" customWidth="1"/>
    <col min="6670" max="6671" width="7.44140625" customWidth="1"/>
    <col min="6672" max="6672" width="0" hidden="1" customWidth="1"/>
    <col min="6673" max="6673" width="7.44140625" customWidth="1"/>
    <col min="6913" max="6913" width="3.88671875" customWidth="1"/>
    <col min="6914" max="6914" width="13.33203125" customWidth="1"/>
    <col min="6915" max="6916" width="11.88671875" customWidth="1"/>
    <col min="6917" max="6917" width="10.6640625" customWidth="1"/>
    <col min="6918" max="6918" width="0" hidden="1" customWidth="1"/>
    <col min="6919" max="6919" width="35" customWidth="1"/>
    <col min="6920" max="6920" width="7.6640625" customWidth="1"/>
    <col min="6921" max="6925" width="0" hidden="1" customWidth="1"/>
    <col min="6926" max="6927" width="7.44140625" customWidth="1"/>
    <col min="6928" max="6928" width="0" hidden="1" customWidth="1"/>
    <col min="6929" max="6929" width="7.44140625" customWidth="1"/>
    <col min="7169" max="7169" width="3.88671875" customWidth="1"/>
    <col min="7170" max="7170" width="13.33203125" customWidth="1"/>
    <col min="7171" max="7172" width="11.88671875" customWidth="1"/>
    <col min="7173" max="7173" width="10.6640625" customWidth="1"/>
    <col min="7174" max="7174" width="0" hidden="1" customWidth="1"/>
    <col min="7175" max="7175" width="35" customWidth="1"/>
    <col min="7176" max="7176" width="7.6640625" customWidth="1"/>
    <col min="7177" max="7181" width="0" hidden="1" customWidth="1"/>
    <col min="7182" max="7183" width="7.44140625" customWidth="1"/>
    <col min="7184" max="7184" width="0" hidden="1" customWidth="1"/>
    <col min="7185" max="7185" width="7.44140625" customWidth="1"/>
    <col min="7425" max="7425" width="3.88671875" customWidth="1"/>
    <col min="7426" max="7426" width="13.33203125" customWidth="1"/>
    <col min="7427" max="7428" width="11.88671875" customWidth="1"/>
    <col min="7429" max="7429" width="10.6640625" customWidth="1"/>
    <col min="7430" max="7430" width="0" hidden="1" customWidth="1"/>
    <col min="7431" max="7431" width="35" customWidth="1"/>
    <col min="7432" max="7432" width="7.6640625" customWidth="1"/>
    <col min="7433" max="7437" width="0" hidden="1" customWidth="1"/>
    <col min="7438" max="7439" width="7.44140625" customWidth="1"/>
    <col min="7440" max="7440" width="0" hidden="1" customWidth="1"/>
    <col min="7441" max="7441" width="7.44140625" customWidth="1"/>
    <col min="7681" max="7681" width="3.88671875" customWidth="1"/>
    <col min="7682" max="7682" width="13.33203125" customWidth="1"/>
    <col min="7683" max="7684" width="11.88671875" customWidth="1"/>
    <col min="7685" max="7685" width="10.6640625" customWidth="1"/>
    <col min="7686" max="7686" width="0" hidden="1" customWidth="1"/>
    <col min="7687" max="7687" width="35" customWidth="1"/>
    <col min="7688" max="7688" width="7.6640625" customWidth="1"/>
    <col min="7689" max="7693" width="0" hidden="1" customWidth="1"/>
    <col min="7694" max="7695" width="7.44140625" customWidth="1"/>
    <col min="7696" max="7696" width="0" hidden="1" customWidth="1"/>
    <col min="7697" max="7697" width="7.44140625" customWidth="1"/>
    <col min="7937" max="7937" width="3.88671875" customWidth="1"/>
    <col min="7938" max="7938" width="13.33203125" customWidth="1"/>
    <col min="7939" max="7940" width="11.88671875" customWidth="1"/>
    <col min="7941" max="7941" width="10.6640625" customWidth="1"/>
    <col min="7942" max="7942" width="0" hidden="1" customWidth="1"/>
    <col min="7943" max="7943" width="35" customWidth="1"/>
    <col min="7944" max="7944" width="7.6640625" customWidth="1"/>
    <col min="7945" max="7949" width="0" hidden="1" customWidth="1"/>
    <col min="7950" max="7951" width="7.44140625" customWidth="1"/>
    <col min="7952" max="7952" width="0" hidden="1" customWidth="1"/>
    <col min="7953" max="7953" width="7.44140625" customWidth="1"/>
    <col min="8193" max="8193" width="3.88671875" customWidth="1"/>
    <col min="8194" max="8194" width="13.33203125" customWidth="1"/>
    <col min="8195" max="8196" width="11.88671875" customWidth="1"/>
    <col min="8197" max="8197" width="10.6640625" customWidth="1"/>
    <col min="8198" max="8198" width="0" hidden="1" customWidth="1"/>
    <col min="8199" max="8199" width="35" customWidth="1"/>
    <col min="8200" max="8200" width="7.6640625" customWidth="1"/>
    <col min="8201" max="8205" width="0" hidden="1" customWidth="1"/>
    <col min="8206" max="8207" width="7.44140625" customWidth="1"/>
    <col min="8208" max="8208" width="0" hidden="1" customWidth="1"/>
    <col min="8209" max="8209" width="7.44140625" customWidth="1"/>
    <col min="8449" max="8449" width="3.88671875" customWidth="1"/>
    <col min="8450" max="8450" width="13.33203125" customWidth="1"/>
    <col min="8451" max="8452" width="11.88671875" customWidth="1"/>
    <col min="8453" max="8453" width="10.6640625" customWidth="1"/>
    <col min="8454" max="8454" width="0" hidden="1" customWidth="1"/>
    <col min="8455" max="8455" width="35" customWidth="1"/>
    <col min="8456" max="8456" width="7.6640625" customWidth="1"/>
    <col min="8457" max="8461" width="0" hidden="1" customWidth="1"/>
    <col min="8462" max="8463" width="7.44140625" customWidth="1"/>
    <col min="8464" max="8464" width="0" hidden="1" customWidth="1"/>
    <col min="8465" max="8465" width="7.44140625" customWidth="1"/>
    <col min="8705" max="8705" width="3.88671875" customWidth="1"/>
    <col min="8706" max="8706" width="13.33203125" customWidth="1"/>
    <col min="8707" max="8708" width="11.88671875" customWidth="1"/>
    <col min="8709" max="8709" width="10.6640625" customWidth="1"/>
    <col min="8710" max="8710" width="0" hidden="1" customWidth="1"/>
    <col min="8711" max="8711" width="35" customWidth="1"/>
    <col min="8712" max="8712" width="7.6640625" customWidth="1"/>
    <col min="8713" max="8717" width="0" hidden="1" customWidth="1"/>
    <col min="8718" max="8719" width="7.44140625" customWidth="1"/>
    <col min="8720" max="8720" width="0" hidden="1" customWidth="1"/>
    <col min="8721" max="8721" width="7.44140625" customWidth="1"/>
    <col min="8961" max="8961" width="3.88671875" customWidth="1"/>
    <col min="8962" max="8962" width="13.33203125" customWidth="1"/>
    <col min="8963" max="8964" width="11.88671875" customWidth="1"/>
    <col min="8965" max="8965" width="10.6640625" customWidth="1"/>
    <col min="8966" max="8966" width="0" hidden="1" customWidth="1"/>
    <col min="8967" max="8967" width="35" customWidth="1"/>
    <col min="8968" max="8968" width="7.6640625" customWidth="1"/>
    <col min="8969" max="8973" width="0" hidden="1" customWidth="1"/>
    <col min="8974" max="8975" width="7.44140625" customWidth="1"/>
    <col min="8976" max="8976" width="0" hidden="1" customWidth="1"/>
    <col min="8977" max="8977" width="7.44140625" customWidth="1"/>
    <col min="9217" max="9217" width="3.88671875" customWidth="1"/>
    <col min="9218" max="9218" width="13.33203125" customWidth="1"/>
    <col min="9219" max="9220" width="11.88671875" customWidth="1"/>
    <col min="9221" max="9221" width="10.6640625" customWidth="1"/>
    <col min="9222" max="9222" width="0" hidden="1" customWidth="1"/>
    <col min="9223" max="9223" width="35" customWidth="1"/>
    <col min="9224" max="9224" width="7.6640625" customWidth="1"/>
    <col min="9225" max="9229" width="0" hidden="1" customWidth="1"/>
    <col min="9230" max="9231" width="7.44140625" customWidth="1"/>
    <col min="9232" max="9232" width="0" hidden="1" customWidth="1"/>
    <col min="9233" max="9233" width="7.44140625" customWidth="1"/>
    <col min="9473" max="9473" width="3.88671875" customWidth="1"/>
    <col min="9474" max="9474" width="13.33203125" customWidth="1"/>
    <col min="9475" max="9476" width="11.88671875" customWidth="1"/>
    <col min="9477" max="9477" width="10.6640625" customWidth="1"/>
    <col min="9478" max="9478" width="0" hidden="1" customWidth="1"/>
    <col min="9479" max="9479" width="35" customWidth="1"/>
    <col min="9480" max="9480" width="7.6640625" customWidth="1"/>
    <col min="9481" max="9485" width="0" hidden="1" customWidth="1"/>
    <col min="9486" max="9487" width="7.44140625" customWidth="1"/>
    <col min="9488" max="9488" width="0" hidden="1" customWidth="1"/>
    <col min="9489" max="9489" width="7.44140625" customWidth="1"/>
    <col min="9729" max="9729" width="3.88671875" customWidth="1"/>
    <col min="9730" max="9730" width="13.33203125" customWidth="1"/>
    <col min="9731" max="9732" width="11.88671875" customWidth="1"/>
    <col min="9733" max="9733" width="10.6640625" customWidth="1"/>
    <col min="9734" max="9734" width="0" hidden="1" customWidth="1"/>
    <col min="9735" max="9735" width="35" customWidth="1"/>
    <col min="9736" max="9736" width="7.6640625" customWidth="1"/>
    <col min="9737" max="9741" width="0" hidden="1" customWidth="1"/>
    <col min="9742" max="9743" width="7.44140625" customWidth="1"/>
    <col min="9744" max="9744" width="0" hidden="1" customWidth="1"/>
    <col min="9745" max="9745" width="7.44140625" customWidth="1"/>
    <col min="9985" max="9985" width="3.88671875" customWidth="1"/>
    <col min="9986" max="9986" width="13.33203125" customWidth="1"/>
    <col min="9987" max="9988" width="11.88671875" customWidth="1"/>
    <col min="9989" max="9989" width="10.6640625" customWidth="1"/>
    <col min="9990" max="9990" width="0" hidden="1" customWidth="1"/>
    <col min="9991" max="9991" width="35" customWidth="1"/>
    <col min="9992" max="9992" width="7.6640625" customWidth="1"/>
    <col min="9993" max="9997" width="0" hidden="1" customWidth="1"/>
    <col min="9998" max="9999" width="7.44140625" customWidth="1"/>
    <col min="10000" max="10000" width="0" hidden="1" customWidth="1"/>
    <col min="10001" max="10001" width="7.44140625" customWidth="1"/>
    <col min="10241" max="10241" width="3.88671875" customWidth="1"/>
    <col min="10242" max="10242" width="13.33203125" customWidth="1"/>
    <col min="10243" max="10244" width="11.88671875" customWidth="1"/>
    <col min="10245" max="10245" width="10.6640625" customWidth="1"/>
    <col min="10246" max="10246" width="0" hidden="1" customWidth="1"/>
    <col min="10247" max="10247" width="35" customWidth="1"/>
    <col min="10248" max="10248" width="7.6640625" customWidth="1"/>
    <col min="10249" max="10253" width="0" hidden="1" customWidth="1"/>
    <col min="10254" max="10255" width="7.44140625" customWidth="1"/>
    <col min="10256" max="10256" width="0" hidden="1" customWidth="1"/>
    <col min="10257" max="10257" width="7.44140625" customWidth="1"/>
    <col min="10497" max="10497" width="3.88671875" customWidth="1"/>
    <col min="10498" max="10498" width="13.33203125" customWidth="1"/>
    <col min="10499" max="10500" width="11.88671875" customWidth="1"/>
    <col min="10501" max="10501" width="10.6640625" customWidth="1"/>
    <col min="10502" max="10502" width="0" hidden="1" customWidth="1"/>
    <col min="10503" max="10503" width="35" customWidth="1"/>
    <col min="10504" max="10504" width="7.6640625" customWidth="1"/>
    <col min="10505" max="10509" width="0" hidden="1" customWidth="1"/>
    <col min="10510" max="10511" width="7.44140625" customWidth="1"/>
    <col min="10512" max="10512" width="0" hidden="1" customWidth="1"/>
    <col min="10513" max="10513" width="7.44140625" customWidth="1"/>
    <col min="10753" max="10753" width="3.88671875" customWidth="1"/>
    <col min="10754" max="10754" width="13.33203125" customWidth="1"/>
    <col min="10755" max="10756" width="11.88671875" customWidth="1"/>
    <col min="10757" max="10757" width="10.6640625" customWidth="1"/>
    <col min="10758" max="10758" width="0" hidden="1" customWidth="1"/>
    <col min="10759" max="10759" width="35" customWidth="1"/>
    <col min="10760" max="10760" width="7.6640625" customWidth="1"/>
    <col min="10761" max="10765" width="0" hidden="1" customWidth="1"/>
    <col min="10766" max="10767" width="7.44140625" customWidth="1"/>
    <col min="10768" max="10768" width="0" hidden="1" customWidth="1"/>
    <col min="10769" max="10769" width="7.44140625" customWidth="1"/>
    <col min="11009" max="11009" width="3.88671875" customWidth="1"/>
    <col min="11010" max="11010" width="13.33203125" customWidth="1"/>
    <col min="11011" max="11012" width="11.88671875" customWidth="1"/>
    <col min="11013" max="11013" width="10.6640625" customWidth="1"/>
    <col min="11014" max="11014" width="0" hidden="1" customWidth="1"/>
    <col min="11015" max="11015" width="35" customWidth="1"/>
    <col min="11016" max="11016" width="7.6640625" customWidth="1"/>
    <col min="11017" max="11021" width="0" hidden="1" customWidth="1"/>
    <col min="11022" max="11023" width="7.44140625" customWidth="1"/>
    <col min="11024" max="11024" width="0" hidden="1" customWidth="1"/>
    <col min="11025" max="11025" width="7.44140625" customWidth="1"/>
    <col min="11265" max="11265" width="3.88671875" customWidth="1"/>
    <col min="11266" max="11266" width="13.33203125" customWidth="1"/>
    <col min="11267" max="11268" width="11.88671875" customWidth="1"/>
    <col min="11269" max="11269" width="10.6640625" customWidth="1"/>
    <col min="11270" max="11270" width="0" hidden="1" customWidth="1"/>
    <col min="11271" max="11271" width="35" customWidth="1"/>
    <col min="11272" max="11272" width="7.6640625" customWidth="1"/>
    <col min="11273" max="11277" width="0" hidden="1" customWidth="1"/>
    <col min="11278" max="11279" width="7.44140625" customWidth="1"/>
    <col min="11280" max="11280" width="0" hidden="1" customWidth="1"/>
    <col min="11281" max="11281" width="7.44140625" customWidth="1"/>
    <col min="11521" max="11521" width="3.88671875" customWidth="1"/>
    <col min="11522" max="11522" width="13.33203125" customWidth="1"/>
    <col min="11523" max="11524" width="11.88671875" customWidth="1"/>
    <col min="11525" max="11525" width="10.6640625" customWidth="1"/>
    <col min="11526" max="11526" width="0" hidden="1" customWidth="1"/>
    <col min="11527" max="11527" width="35" customWidth="1"/>
    <col min="11528" max="11528" width="7.6640625" customWidth="1"/>
    <col min="11529" max="11533" width="0" hidden="1" customWidth="1"/>
    <col min="11534" max="11535" width="7.44140625" customWidth="1"/>
    <col min="11536" max="11536" width="0" hidden="1" customWidth="1"/>
    <col min="11537" max="11537" width="7.44140625" customWidth="1"/>
    <col min="11777" max="11777" width="3.88671875" customWidth="1"/>
    <col min="11778" max="11778" width="13.33203125" customWidth="1"/>
    <col min="11779" max="11780" width="11.88671875" customWidth="1"/>
    <col min="11781" max="11781" width="10.6640625" customWidth="1"/>
    <col min="11782" max="11782" width="0" hidden="1" customWidth="1"/>
    <col min="11783" max="11783" width="35" customWidth="1"/>
    <col min="11784" max="11784" width="7.6640625" customWidth="1"/>
    <col min="11785" max="11789" width="0" hidden="1" customWidth="1"/>
    <col min="11790" max="11791" width="7.44140625" customWidth="1"/>
    <col min="11792" max="11792" width="0" hidden="1" customWidth="1"/>
    <col min="11793" max="11793" width="7.44140625" customWidth="1"/>
    <col min="12033" max="12033" width="3.88671875" customWidth="1"/>
    <col min="12034" max="12034" width="13.33203125" customWidth="1"/>
    <col min="12035" max="12036" width="11.88671875" customWidth="1"/>
    <col min="12037" max="12037" width="10.6640625" customWidth="1"/>
    <col min="12038" max="12038" width="0" hidden="1" customWidth="1"/>
    <col min="12039" max="12039" width="35" customWidth="1"/>
    <col min="12040" max="12040" width="7.6640625" customWidth="1"/>
    <col min="12041" max="12045" width="0" hidden="1" customWidth="1"/>
    <col min="12046" max="12047" width="7.44140625" customWidth="1"/>
    <col min="12048" max="12048" width="0" hidden="1" customWidth="1"/>
    <col min="12049" max="12049" width="7.44140625" customWidth="1"/>
    <col min="12289" max="12289" width="3.88671875" customWidth="1"/>
    <col min="12290" max="12290" width="13.33203125" customWidth="1"/>
    <col min="12291" max="12292" width="11.88671875" customWidth="1"/>
    <col min="12293" max="12293" width="10.6640625" customWidth="1"/>
    <col min="12294" max="12294" width="0" hidden="1" customWidth="1"/>
    <col min="12295" max="12295" width="35" customWidth="1"/>
    <col min="12296" max="12296" width="7.6640625" customWidth="1"/>
    <col min="12297" max="12301" width="0" hidden="1" customWidth="1"/>
    <col min="12302" max="12303" width="7.44140625" customWidth="1"/>
    <col min="12304" max="12304" width="0" hidden="1" customWidth="1"/>
    <col min="12305" max="12305" width="7.44140625" customWidth="1"/>
    <col min="12545" max="12545" width="3.88671875" customWidth="1"/>
    <col min="12546" max="12546" width="13.33203125" customWidth="1"/>
    <col min="12547" max="12548" width="11.88671875" customWidth="1"/>
    <col min="12549" max="12549" width="10.6640625" customWidth="1"/>
    <col min="12550" max="12550" width="0" hidden="1" customWidth="1"/>
    <col min="12551" max="12551" width="35" customWidth="1"/>
    <col min="12552" max="12552" width="7.6640625" customWidth="1"/>
    <col min="12553" max="12557" width="0" hidden="1" customWidth="1"/>
    <col min="12558" max="12559" width="7.44140625" customWidth="1"/>
    <col min="12560" max="12560" width="0" hidden="1" customWidth="1"/>
    <col min="12561" max="12561" width="7.44140625" customWidth="1"/>
    <col min="12801" max="12801" width="3.88671875" customWidth="1"/>
    <col min="12802" max="12802" width="13.33203125" customWidth="1"/>
    <col min="12803" max="12804" width="11.88671875" customWidth="1"/>
    <col min="12805" max="12805" width="10.6640625" customWidth="1"/>
    <col min="12806" max="12806" width="0" hidden="1" customWidth="1"/>
    <col min="12807" max="12807" width="35" customWidth="1"/>
    <col min="12808" max="12808" width="7.6640625" customWidth="1"/>
    <col min="12809" max="12813" width="0" hidden="1" customWidth="1"/>
    <col min="12814" max="12815" width="7.44140625" customWidth="1"/>
    <col min="12816" max="12816" width="0" hidden="1" customWidth="1"/>
    <col min="12817" max="12817" width="7.44140625" customWidth="1"/>
    <col min="13057" max="13057" width="3.88671875" customWidth="1"/>
    <col min="13058" max="13058" width="13.33203125" customWidth="1"/>
    <col min="13059" max="13060" width="11.88671875" customWidth="1"/>
    <col min="13061" max="13061" width="10.6640625" customWidth="1"/>
    <col min="13062" max="13062" width="0" hidden="1" customWidth="1"/>
    <col min="13063" max="13063" width="35" customWidth="1"/>
    <col min="13064" max="13064" width="7.6640625" customWidth="1"/>
    <col min="13065" max="13069" width="0" hidden="1" customWidth="1"/>
    <col min="13070" max="13071" width="7.44140625" customWidth="1"/>
    <col min="13072" max="13072" width="0" hidden="1" customWidth="1"/>
    <col min="13073" max="13073" width="7.44140625" customWidth="1"/>
    <col min="13313" max="13313" width="3.88671875" customWidth="1"/>
    <col min="13314" max="13314" width="13.33203125" customWidth="1"/>
    <col min="13315" max="13316" width="11.88671875" customWidth="1"/>
    <col min="13317" max="13317" width="10.6640625" customWidth="1"/>
    <col min="13318" max="13318" width="0" hidden="1" customWidth="1"/>
    <col min="13319" max="13319" width="35" customWidth="1"/>
    <col min="13320" max="13320" width="7.6640625" customWidth="1"/>
    <col min="13321" max="13325" width="0" hidden="1" customWidth="1"/>
    <col min="13326" max="13327" width="7.44140625" customWidth="1"/>
    <col min="13328" max="13328" width="0" hidden="1" customWidth="1"/>
    <col min="13329" max="13329" width="7.44140625" customWidth="1"/>
    <col min="13569" max="13569" width="3.88671875" customWidth="1"/>
    <col min="13570" max="13570" width="13.33203125" customWidth="1"/>
    <col min="13571" max="13572" width="11.88671875" customWidth="1"/>
    <col min="13573" max="13573" width="10.6640625" customWidth="1"/>
    <col min="13574" max="13574" width="0" hidden="1" customWidth="1"/>
    <col min="13575" max="13575" width="35" customWidth="1"/>
    <col min="13576" max="13576" width="7.6640625" customWidth="1"/>
    <col min="13577" max="13581" width="0" hidden="1" customWidth="1"/>
    <col min="13582" max="13583" width="7.44140625" customWidth="1"/>
    <col min="13584" max="13584" width="0" hidden="1" customWidth="1"/>
    <col min="13585" max="13585" width="7.44140625" customWidth="1"/>
    <col min="13825" max="13825" width="3.88671875" customWidth="1"/>
    <col min="13826" max="13826" width="13.33203125" customWidth="1"/>
    <col min="13827" max="13828" width="11.88671875" customWidth="1"/>
    <col min="13829" max="13829" width="10.6640625" customWidth="1"/>
    <col min="13830" max="13830" width="0" hidden="1" customWidth="1"/>
    <col min="13831" max="13831" width="35" customWidth="1"/>
    <col min="13832" max="13832" width="7.6640625" customWidth="1"/>
    <col min="13833" max="13837" width="0" hidden="1" customWidth="1"/>
    <col min="13838" max="13839" width="7.44140625" customWidth="1"/>
    <col min="13840" max="13840" width="0" hidden="1" customWidth="1"/>
    <col min="13841" max="13841" width="7.44140625" customWidth="1"/>
    <col min="14081" max="14081" width="3.88671875" customWidth="1"/>
    <col min="14082" max="14082" width="13.33203125" customWidth="1"/>
    <col min="14083" max="14084" width="11.88671875" customWidth="1"/>
    <col min="14085" max="14085" width="10.6640625" customWidth="1"/>
    <col min="14086" max="14086" width="0" hidden="1" customWidth="1"/>
    <col min="14087" max="14087" width="35" customWidth="1"/>
    <col min="14088" max="14088" width="7.6640625" customWidth="1"/>
    <col min="14089" max="14093" width="0" hidden="1" customWidth="1"/>
    <col min="14094" max="14095" width="7.44140625" customWidth="1"/>
    <col min="14096" max="14096" width="0" hidden="1" customWidth="1"/>
    <col min="14097" max="14097" width="7.44140625" customWidth="1"/>
    <col min="14337" max="14337" width="3.88671875" customWidth="1"/>
    <col min="14338" max="14338" width="13.33203125" customWidth="1"/>
    <col min="14339" max="14340" width="11.88671875" customWidth="1"/>
    <col min="14341" max="14341" width="10.6640625" customWidth="1"/>
    <col min="14342" max="14342" width="0" hidden="1" customWidth="1"/>
    <col min="14343" max="14343" width="35" customWidth="1"/>
    <col min="14344" max="14344" width="7.6640625" customWidth="1"/>
    <col min="14345" max="14349" width="0" hidden="1" customWidth="1"/>
    <col min="14350" max="14351" width="7.44140625" customWidth="1"/>
    <col min="14352" max="14352" width="0" hidden="1" customWidth="1"/>
    <col min="14353" max="14353" width="7.44140625" customWidth="1"/>
    <col min="14593" max="14593" width="3.88671875" customWidth="1"/>
    <col min="14594" max="14594" width="13.33203125" customWidth="1"/>
    <col min="14595" max="14596" width="11.88671875" customWidth="1"/>
    <col min="14597" max="14597" width="10.6640625" customWidth="1"/>
    <col min="14598" max="14598" width="0" hidden="1" customWidth="1"/>
    <col min="14599" max="14599" width="35" customWidth="1"/>
    <col min="14600" max="14600" width="7.6640625" customWidth="1"/>
    <col min="14601" max="14605" width="0" hidden="1" customWidth="1"/>
    <col min="14606" max="14607" width="7.44140625" customWidth="1"/>
    <col min="14608" max="14608" width="0" hidden="1" customWidth="1"/>
    <col min="14609" max="14609" width="7.44140625" customWidth="1"/>
    <col min="14849" max="14849" width="3.88671875" customWidth="1"/>
    <col min="14850" max="14850" width="13.33203125" customWidth="1"/>
    <col min="14851" max="14852" width="11.88671875" customWidth="1"/>
    <col min="14853" max="14853" width="10.6640625" customWidth="1"/>
    <col min="14854" max="14854" width="0" hidden="1" customWidth="1"/>
    <col min="14855" max="14855" width="35" customWidth="1"/>
    <col min="14856" max="14856" width="7.6640625" customWidth="1"/>
    <col min="14857" max="14861" width="0" hidden="1" customWidth="1"/>
    <col min="14862" max="14863" width="7.44140625" customWidth="1"/>
    <col min="14864" max="14864" width="0" hidden="1" customWidth="1"/>
    <col min="14865" max="14865" width="7.44140625" customWidth="1"/>
    <col min="15105" max="15105" width="3.88671875" customWidth="1"/>
    <col min="15106" max="15106" width="13.33203125" customWidth="1"/>
    <col min="15107" max="15108" width="11.88671875" customWidth="1"/>
    <col min="15109" max="15109" width="10.6640625" customWidth="1"/>
    <col min="15110" max="15110" width="0" hidden="1" customWidth="1"/>
    <col min="15111" max="15111" width="35" customWidth="1"/>
    <col min="15112" max="15112" width="7.6640625" customWidth="1"/>
    <col min="15113" max="15117" width="0" hidden="1" customWidth="1"/>
    <col min="15118" max="15119" width="7.44140625" customWidth="1"/>
    <col min="15120" max="15120" width="0" hidden="1" customWidth="1"/>
    <col min="15121" max="15121" width="7.44140625" customWidth="1"/>
    <col min="15361" max="15361" width="3.88671875" customWidth="1"/>
    <col min="15362" max="15362" width="13.33203125" customWidth="1"/>
    <col min="15363" max="15364" width="11.88671875" customWidth="1"/>
    <col min="15365" max="15365" width="10.6640625" customWidth="1"/>
    <col min="15366" max="15366" width="0" hidden="1" customWidth="1"/>
    <col min="15367" max="15367" width="35" customWidth="1"/>
    <col min="15368" max="15368" width="7.6640625" customWidth="1"/>
    <col min="15369" max="15373" width="0" hidden="1" customWidth="1"/>
    <col min="15374" max="15375" width="7.44140625" customWidth="1"/>
    <col min="15376" max="15376" width="0" hidden="1" customWidth="1"/>
    <col min="15377" max="15377" width="7.44140625" customWidth="1"/>
    <col min="15617" max="15617" width="3.88671875" customWidth="1"/>
    <col min="15618" max="15618" width="13.33203125" customWidth="1"/>
    <col min="15619" max="15620" width="11.88671875" customWidth="1"/>
    <col min="15621" max="15621" width="10.6640625" customWidth="1"/>
    <col min="15622" max="15622" width="0" hidden="1" customWidth="1"/>
    <col min="15623" max="15623" width="35" customWidth="1"/>
    <col min="15624" max="15624" width="7.6640625" customWidth="1"/>
    <col min="15625" max="15629" width="0" hidden="1" customWidth="1"/>
    <col min="15630" max="15631" width="7.44140625" customWidth="1"/>
    <col min="15632" max="15632" width="0" hidden="1" customWidth="1"/>
    <col min="15633" max="15633" width="7.44140625" customWidth="1"/>
    <col min="15873" max="15873" width="3.88671875" customWidth="1"/>
    <col min="15874" max="15874" width="13.33203125" customWidth="1"/>
    <col min="15875" max="15876" width="11.88671875" customWidth="1"/>
    <col min="15877" max="15877" width="10.6640625" customWidth="1"/>
    <col min="15878" max="15878" width="0" hidden="1" customWidth="1"/>
    <col min="15879" max="15879" width="35" customWidth="1"/>
    <col min="15880" max="15880" width="7.6640625" customWidth="1"/>
    <col min="15881" max="15885" width="0" hidden="1" customWidth="1"/>
    <col min="15886" max="15887" width="7.44140625" customWidth="1"/>
    <col min="15888" max="15888" width="0" hidden="1" customWidth="1"/>
    <col min="15889" max="15889" width="7.44140625" customWidth="1"/>
    <col min="16129" max="16129" width="3.88671875" customWidth="1"/>
    <col min="16130" max="16130" width="13.33203125" customWidth="1"/>
    <col min="16131" max="16132" width="11.88671875" customWidth="1"/>
    <col min="16133" max="16133" width="10.6640625" customWidth="1"/>
    <col min="16134" max="16134" width="0" hidden="1" customWidth="1"/>
    <col min="16135" max="16135" width="35" customWidth="1"/>
    <col min="16136" max="16136" width="7.6640625" customWidth="1"/>
    <col min="16137" max="16141" width="0" hidden="1" customWidth="1"/>
    <col min="16142" max="16143" width="7.44140625" customWidth="1"/>
    <col min="16144" max="16144" width="0" hidden="1" customWidth="1"/>
    <col min="16145" max="16145" width="7.44140625" customWidth="1"/>
  </cols>
  <sheetData>
    <row r="1" spans="1:17" ht="24.6" x14ac:dyDescent="0.4">
      <c r="A1" s="39" t="str">
        <f>[2]Altalanos!$A$6</f>
        <v>Sz-Sz-B vármegyei Diákolimpia kijátszandó táblák</v>
      </c>
      <c r="B1" s="40"/>
      <c r="C1" s="40"/>
      <c r="D1" s="41"/>
      <c r="E1" s="42" t="s">
        <v>26</v>
      </c>
      <c r="F1" s="43"/>
      <c r="G1" s="44"/>
      <c r="H1" s="45"/>
      <c r="I1" s="45"/>
      <c r="J1" s="46"/>
      <c r="K1" s="46"/>
      <c r="L1" s="46"/>
      <c r="M1" s="46"/>
      <c r="N1" s="46"/>
      <c r="O1" s="46"/>
      <c r="P1" s="46"/>
      <c r="Q1" s="47"/>
    </row>
    <row r="2" spans="1:17" ht="15" thickBot="1" x14ac:dyDescent="0.35">
      <c r="B2" s="48" t="s">
        <v>27</v>
      </c>
      <c r="C2" s="228" t="str">
        <f>[2]Altalanos!$B$8</f>
        <v>VI.kcs U16 fiú B</v>
      </c>
      <c r="D2" s="43"/>
      <c r="E2" s="42" t="s">
        <v>28</v>
      </c>
      <c r="F2" s="49"/>
      <c r="G2" s="49"/>
      <c r="H2" s="50"/>
      <c r="I2" s="50"/>
      <c r="J2" s="45"/>
      <c r="K2" s="45"/>
      <c r="L2" s="45"/>
      <c r="M2" s="45"/>
      <c r="N2" s="51"/>
      <c r="O2" s="52"/>
      <c r="P2" s="52"/>
      <c r="Q2" s="51"/>
    </row>
    <row r="3" spans="1:17" s="6" customFormat="1" ht="15" thickBot="1" x14ac:dyDescent="0.35">
      <c r="A3" s="53" t="s">
        <v>29</v>
      </c>
      <c r="B3" s="54"/>
      <c r="C3" s="54"/>
      <c r="D3" s="54"/>
      <c r="E3" s="54"/>
      <c r="F3" s="54"/>
      <c r="G3" s="54"/>
      <c r="H3" s="54"/>
      <c r="I3" s="55"/>
      <c r="J3" s="56"/>
      <c r="K3" s="57"/>
      <c r="L3" s="57"/>
      <c r="M3" s="57"/>
      <c r="N3" s="58" t="s">
        <v>30</v>
      </c>
      <c r="O3" s="59"/>
      <c r="P3" s="60"/>
      <c r="Q3" s="61"/>
    </row>
    <row r="4" spans="1:17" s="6" customFormat="1" x14ac:dyDescent="0.3">
      <c r="A4" s="62" t="s">
        <v>31</v>
      </c>
      <c r="B4" s="62"/>
      <c r="C4" s="63" t="s">
        <v>16</v>
      </c>
      <c r="D4" s="62" t="s">
        <v>32</v>
      </c>
      <c r="E4" s="64"/>
      <c r="G4" s="65"/>
      <c r="H4" s="66" t="s">
        <v>33</v>
      </c>
      <c r="I4" s="67"/>
      <c r="J4" s="68"/>
      <c r="K4" s="69"/>
      <c r="L4" s="69"/>
      <c r="M4" s="69"/>
      <c r="N4" s="68"/>
      <c r="O4" s="70"/>
      <c r="P4" s="70"/>
      <c r="Q4" s="71"/>
    </row>
    <row r="5" spans="1:17" s="6" customFormat="1" ht="15" thickBot="1" x14ac:dyDescent="0.35">
      <c r="A5" s="72">
        <f>[2]Altalanos!$A$10</f>
        <v>45776</v>
      </c>
      <c r="B5" s="72"/>
      <c r="C5" s="73" t="str">
        <f>[2]Altalanos!$C$10</f>
        <v>Nyíregyháza</v>
      </c>
      <c r="D5" s="74" t="str">
        <f>[2]Altalanos!$D$10</f>
        <v xml:space="preserve">  </v>
      </c>
      <c r="E5" s="74"/>
      <c r="F5" s="74"/>
      <c r="G5" s="74"/>
      <c r="H5" s="75" t="str">
        <f>[2]Altalanos!$E$12</f>
        <v>Guti János</v>
      </c>
      <c r="I5" s="76"/>
      <c r="J5" s="77"/>
      <c r="K5" s="78"/>
      <c r="L5" s="78"/>
      <c r="M5" s="78"/>
      <c r="N5" s="77"/>
      <c r="O5" s="74"/>
      <c r="P5" s="74"/>
      <c r="Q5" s="79"/>
    </row>
    <row r="6" spans="1:17" ht="30" customHeight="1" thickBot="1" x14ac:dyDescent="0.35">
      <c r="A6" s="80" t="s">
        <v>34</v>
      </c>
      <c r="B6" s="82" t="s">
        <v>35</v>
      </c>
      <c r="C6" s="82" t="s">
        <v>36</v>
      </c>
      <c r="D6" s="82" t="s">
        <v>37</v>
      </c>
      <c r="E6" s="83" t="s">
        <v>38</v>
      </c>
      <c r="F6" s="83" t="s">
        <v>39</v>
      </c>
      <c r="G6" s="83" t="s">
        <v>40</v>
      </c>
      <c r="H6" s="84" t="s">
        <v>41</v>
      </c>
      <c r="I6" s="85"/>
      <c r="J6" s="86" t="s">
        <v>42</v>
      </c>
      <c r="K6" s="87" t="s">
        <v>43</v>
      </c>
      <c r="L6" s="88" t="s">
        <v>44</v>
      </c>
      <c r="M6" s="89" t="s">
        <v>45</v>
      </c>
      <c r="N6" s="90" t="s">
        <v>46</v>
      </c>
      <c r="O6" s="91" t="s">
        <v>47</v>
      </c>
      <c r="P6" s="92" t="s">
        <v>48</v>
      </c>
      <c r="Q6" s="83" t="s">
        <v>49</v>
      </c>
    </row>
    <row r="7" spans="1:17" s="106" customFormat="1" ht="18.899999999999999" customHeight="1" x14ac:dyDescent="0.3">
      <c r="A7" s="93">
        <v>1</v>
      </c>
      <c r="B7" s="244" t="s">
        <v>134</v>
      </c>
      <c r="C7" s="245" t="s">
        <v>135</v>
      </c>
      <c r="D7" t="s">
        <v>58</v>
      </c>
      <c r="E7" s="96"/>
      <c r="F7" s="97"/>
      <c r="G7" s="98"/>
      <c r="H7" s="99"/>
      <c r="I7" s="99"/>
      <c r="J7" s="100"/>
      <c r="K7" s="101"/>
      <c r="L7" s="102"/>
      <c r="M7" s="101"/>
      <c r="N7" s="103"/>
      <c r="O7" s="99"/>
      <c r="P7" s="104"/>
      <c r="Q7" s="105"/>
    </row>
    <row r="8" spans="1:17" s="106" customFormat="1" ht="18.899999999999999" customHeight="1" x14ac:dyDescent="0.3">
      <c r="A8" s="93">
        <v>2</v>
      </c>
      <c r="B8" s="94" t="s">
        <v>136</v>
      </c>
      <c r="C8" s="95" t="s">
        <v>137</v>
      </c>
      <c r="D8" t="s">
        <v>138</v>
      </c>
      <c r="E8" s="96"/>
      <c r="F8" s="107"/>
      <c r="G8" s="108"/>
      <c r="H8" s="99"/>
      <c r="I8" s="99"/>
      <c r="J8" s="100"/>
      <c r="K8" s="101"/>
      <c r="L8" s="102"/>
      <c r="M8" s="101"/>
      <c r="N8" s="103"/>
      <c r="O8" s="99"/>
      <c r="P8" s="104"/>
      <c r="Q8" s="105"/>
    </row>
    <row r="9" spans="1:17" s="106" customFormat="1" ht="18.899999999999999" customHeight="1" x14ac:dyDescent="0.3">
      <c r="A9" s="93">
        <v>3</v>
      </c>
      <c r="B9" s="94" t="s">
        <v>139</v>
      </c>
      <c r="C9" s="95" t="s">
        <v>140</v>
      </c>
      <c r="D9" t="s">
        <v>58</v>
      </c>
      <c r="E9" s="96"/>
      <c r="F9" s="107"/>
      <c r="G9" s="108"/>
      <c r="H9" s="99"/>
      <c r="I9" s="99"/>
      <c r="J9" s="100"/>
      <c r="K9" s="101"/>
      <c r="L9" s="102"/>
      <c r="M9" s="101"/>
      <c r="N9" s="103"/>
      <c r="O9" s="99"/>
      <c r="P9" s="109"/>
      <c r="Q9" s="110"/>
    </row>
    <row r="10" spans="1:17" s="106" customFormat="1" ht="18.899999999999999" customHeight="1" x14ac:dyDescent="0.3">
      <c r="A10" s="93">
        <v>4</v>
      </c>
      <c r="B10" s="111" t="s">
        <v>141</v>
      </c>
      <c r="C10" s="111" t="s">
        <v>142</v>
      </c>
      <c r="D10" t="s">
        <v>143</v>
      </c>
      <c r="E10" s="96"/>
      <c r="F10" s="107"/>
      <c r="G10" s="108"/>
      <c r="H10" s="99"/>
      <c r="I10" s="99"/>
      <c r="J10" s="100"/>
      <c r="K10" s="101"/>
      <c r="L10" s="102"/>
      <c r="M10" s="101"/>
      <c r="N10" s="103"/>
      <c r="O10" s="99"/>
      <c r="P10" s="112"/>
      <c r="Q10" s="113"/>
    </row>
    <row r="11" spans="1:17" s="106" customFormat="1" ht="18.899999999999999" customHeight="1" x14ac:dyDescent="0.3">
      <c r="A11" s="93">
        <v>5</v>
      </c>
      <c r="B11" s="111"/>
      <c r="C11" s="111"/>
      <c r="D11" s="99"/>
      <c r="E11" s="96"/>
      <c r="F11" s="107"/>
      <c r="G11" s="108"/>
      <c r="H11" s="99"/>
      <c r="I11" s="99"/>
      <c r="J11" s="100"/>
      <c r="K11" s="101"/>
      <c r="L11" s="102"/>
      <c r="M11" s="101"/>
      <c r="N11" s="103"/>
      <c r="O11" s="99"/>
      <c r="P11" s="112"/>
      <c r="Q11" s="113"/>
    </row>
    <row r="12" spans="1:17" s="106" customFormat="1" ht="18.899999999999999" customHeight="1" x14ac:dyDescent="0.3">
      <c r="A12" s="93">
        <v>6</v>
      </c>
      <c r="B12" s="111"/>
      <c r="C12" s="111"/>
      <c r="D12" s="99"/>
      <c r="E12" s="96"/>
      <c r="F12" s="107"/>
      <c r="G12" s="108"/>
      <c r="H12" s="99"/>
      <c r="I12" s="99"/>
      <c r="J12" s="100"/>
      <c r="K12" s="101"/>
      <c r="L12" s="102"/>
      <c r="M12" s="101"/>
      <c r="N12" s="103"/>
      <c r="O12" s="99"/>
      <c r="P12" s="112"/>
      <c r="Q12" s="113"/>
    </row>
    <row r="13" spans="1:17" s="106" customFormat="1" ht="18.899999999999999" customHeight="1" x14ac:dyDescent="0.3">
      <c r="A13"/>
      <c r="B13"/>
      <c r="C13"/>
      <c r="D13" s="114"/>
      <c r="E13" s="115"/>
      <c r="F13" s="116"/>
      <c r="G13" s="116"/>
      <c r="H13" s="114"/>
      <c r="I13" s="114"/>
      <c r="J13" s="114"/>
      <c r="K13" s="114"/>
      <c r="L13" s="114"/>
      <c r="M13" s="114"/>
      <c r="N13" s="114"/>
      <c r="O13" s="114"/>
      <c r="P13" s="114"/>
      <c r="Q13" s="114"/>
    </row>
    <row r="14" spans="1:17" s="106" customFormat="1" ht="18.899999999999999" customHeight="1" x14ac:dyDescent="0.3">
      <c r="A14"/>
      <c r="B14"/>
      <c r="C14"/>
      <c r="D14" s="114"/>
      <c r="E14" s="115"/>
      <c r="F14" s="116"/>
      <c r="G14" s="116"/>
      <c r="H14" s="114"/>
      <c r="I14" s="114"/>
      <c r="J14" s="114"/>
      <c r="K14" s="114"/>
      <c r="L14" s="114"/>
      <c r="M14" s="114"/>
      <c r="N14" s="114"/>
      <c r="O14" s="114"/>
      <c r="P14" s="114"/>
      <c r="Q14" s="114"/>
    </row>
    <row r="15" spans="1:17" s="106" customFormat="1" ht="18.899999999999999" customHeight="1" x14ac:dyDescent="0.3">
      <c r="A15"/>
      <c r="B15"/>
      <c r="C15"/>
      <c r="D15" s="114"/>
      <c r="E15" s="115"/>
      <c r="F15" s="116"/>
      <c r="G15" s="116"/>
      <c r="H15" s="114"/>
      <c r="I15" s="114"/>
      <c r="J15" s="114"/>
      <c r="K15" s="114"/>
      <c r="L15" s="114"/>
      <c r="M15" s="114"/>
      <c r="N15" s="114"/>
      <c r="O15" s="114"/>
      <c r="P15" s="114"/>
      <c r="Q15" s="114"/>
    </row>
    <row r="16" spans="1:17" s="106" customFormat="1" ht="18.899999999999999" customHeight="1" x14ac:dyDescent="0.3">
      <c r="A16"/>
      <c r="B16"/>
      <c r="C16"/>
      <c r="D16" s="114"/>
      <c r="E16" s="115"/>
      <c r="F16" s="116"/>
      <c r="G16" s="116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s="106" customFormat="1" ht="18.899999999999999" customHeight="1" x14ac:dyDescent="0.3">
      <c r="A17"/>
      <c r="B17"/>
      <c r="C17"/>
      <c r="D17" s="114"/>
      <c r="E17" s="115"/>
      <c r="F17" s="116"/>
      <c r="G17" s="116"/>
      <c r="H17" s="114"/>
      <c r="I17" s="114"/>
      <c r="J17" s="114"/>
      <c r="K17" s="114"/>
      <c r="L17" s="114"/>
      <c r="M17" s="114"/>
      <c r="N17" s="114"/>
      <c r="O17" s="114"/>
      <c r="P17" s="114"/>
      <c r="Q17" s="114"/>
    </row>
    <row r="18" spans="1:17" s="106" customFormat="1" ht="18.899999999999999" customHeight="1" x14ac:dyDescent="0.3">
      <c r="A18"/>
      <c r="B18"/>
      <c r="C18"/>
      <c r="D18" s="114"/>
      <c r="E18" s="115"/>
      <c r="F18" s="116"/>
      <c r="G18" s="116"/>
      <c r="H18" s="114"/>
      <c r="I18" s="114"/>
      <c r="J18" s="114"/>
      <c r="K18" s="114"/>
      <c r="L18" s="114"/>
      <c r="M18" s="114"/>
      <c r="N18" s="114"/>
      <c r="O18" s="114"/>
      <c r="P18" s="114"/>
      <c r="Q18" s="114"/>
    </row>
    <row r="19" spans="1:17" s="106" customFormat="1" ht="18.899999999999999" customHeight="1" x14ac:dyDescent="0.3">
      <c r="A19"/>
      <c r="B19"/>
      <c r="C19"/>
      <c r="D19" s="114"/>
      <c r="E19" s="115"/>
      <c r="F19" s="116"/>
      <c r="G19" s="116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  <row r="20" spans="1:17" s="106" customFormat="1" ht="18.899999999999999" customHeight="1" x14ac:dyDescent="0.3">
      <c r="A20"/>
      <c r="B20"/>
      <c r="C20"/>
      <c r="D20" s="114"/>
      <c r="E20" s="115"/>
      <c r="F20" s="116"/>
      <c r="G20" s="116"/>
      <c r="H20" s="114"/>
      <c r="I20" s="114"/>
      <c r="J20" s="114"/>
      <c r="K20" s="114"/>
      <c r="L20" s="114"/>
      <c r="M20" s="114"/>
      <c r="N20" s="114"/>
      <c r="O20" s="114"/>
      <c r="P20" s="114"/>
      <c r="Q20" s="114"/>
    </row>
    <row r="21" spans="1:17" s="106" customFormat="1" ht="18.899999999999999" customHeight="1" x14ac:dyDescent="0.3">
      <c r="A21"/>
      <c r="B21"/>
      <c r="C21"/>
      <c r="D21" s="114"/>
      <c r="E21" s="115"/>
      <c r="F21" s="116"/>
      <c r="G21" s="116"/>
      <c r="H21" s="114"/>
      <c r="I21" s="114"/>
      <c r="J21" s="114"/>
      <c r="K21" s="114"/>
      <c r="L21" s="114"/>
      <c r="M21" s="114"/>
      <c r="N21" s="114"/>
      <c r="O21" s="114"/>
      <c r="P21" s="114"/>
      <c r="Q21" s="114"/>
    </row>
    <row r="22" spans="1:17" s="106" customFormat="1" ht="18.899999999999999" customHeight="1" x14ac:dyDescent="0.3">
      <c r="A22"/>
      <c r="B22"/>
      <c r="C22"/>
      <c r="D22" s="114"/>
      <c r="E22" s="115"/>
      <c r="F22" s="116"/>
      <c r="G22" s="116"/>
      <c r="H22" s="114"/>
      <c r="I22" s="114"/>
      <c r="J22" s="114"/>
      <c r="K22" s="114"/>
      <c r="L22" s="114"/>
      <c r="M22" s="114"/>
      <c r="N22" s="114"/>
      <c r="O22" s="114"/>
      <c r="P22" s="114"/>
      <c r="Q22" s="114"/>
    </row>
    <row r="23" spans="1:17" s="106" customFormat="1" ht="18.899999999999999" customHeight="1" x14ac:dyDescent="0.3">
      <c r="A23"/>
      <c r="B23"/>
      <c r="C23"/>
      <c r="D23" s="114"/>
      <c r="E23" s="115"/>
      <c r="F23" s="116"/>
      <c r="G23" s="116"/>
      <c r="H23" s="114"/>
      <c r="I23" s="114"/>
      <c r="J23" s="114"/>
      <c r="K23" s="114"/>
      <c r="L23" s="114"/>
      <c r="M23" s="114"/>
      <c r="N23" s="114"/>
      <c r="O23" s="114"/>
      <c r="P23" s="114"/>
      <c r="Q23" s="114"/>
    </row>
    <row r="24" spans="1:17" s="106" customFormat="1" ht="18.899999999999999" customHeight="1" x14ac:dyDescent="0.3">
      <c r="A24"/>
      <c r="B24"/>
      <c r="C24"/>
      <c r="D24" s="114"/>
      <c r="E24" s="115"/>
      <c r="F24" s="116"/>
      <c r="G24" s="116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s="106" customFormat="1" ht="18.899999999999999" customHeight="1" x14ac:dyDescent="0.3">
      <c r="A25"/>
      <c r="B25"/>
      <c r="C25"/>
      <c r="D25" s="114"/>
      <c r="E25" s="115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s="106" customFormat="1" ht="18.899999999999999" customHeight="1" x14ac:dyDescent="0.3">
      <c r="A26"/>
      <c r="B26"/>
      <c r="C26"/>
      <c r="D26" s="114"/>
      <c r="E26" s="115"/>
      <c r="F26" s="116"/>
      <c r="G26" s="116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s="106" customFormat="1" ht="18.899999999999999" customHeight="1" x14ac:dyDescent="0.3">
      <c r="A27"/>
      <c r="B27"/>
      <c r="C27"/>
      <c r="D27" s="114"/>
      <c r="E27" s="115"/>
      <c r="F27" s="116"/>
      <c r="G27" s="116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s="106" customFormat="1" ht="18.899999999999999" customHeight="1" x14ac:dyDescent="0.3">
      <c r="A28"/>
      <c r="B28"/>
      <c r="C28"/>
      <c r="D28" s="114"/>
      <c r="E28" s="115"/>
      <c r="F28" s="116"/>
      <c r="G28" s="116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s="106" customFormat="1" ht="18.899999999999999" customHeight="1" x14ac:dyDescent="0.3">
      <c r="A29"/>
      <c r="B29"/>
      <c r="C29"/>
      <c r="D29" s="114"/>
      <c r="E29" s="115"/>
      <c r="F29" s="116"/>
      <c r="G29" s="116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s="106" customFormat="1" ht="18.899999999999999" customHeight="1" x14ac:dyDescent="0.3">
      <c r="A30"/>
      <c r="B30"/>
      <c r="C30"/>
      <c r="D30" s="114"/>
      <c r="E30" s="115"/>
      <c r="F30" s="116"/>
      <c r="G30" s="116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s="106" customFormat="1" ht="18.899999999999999" customHeight="1" x14ac:dyDescent="0.3">
      <c r="A31"/>
      <c r="B31"/>
      <c r="C31"/>
      <c r="D31" s="114"/>
      <c r="E31" s="115"/>
      <c r="F31" s="116"/>
      <c r="G31" s="116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s="106" customFormat="1" ht="18.899999999999999" customHeight="1" x14ac:dyDescent="0.3">
      <c r="A32"/>
      <c r="B32"/>
      <c r="C32"/>
      <c r="D32" s="114"/>
      <c r="E32" s="115"/>
      <c r="F32" s="116"/>
      <c r="G32" s="116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s="106" customFormat="1" ht="18.899999999999999" customHeight="1" x14ac:dyDescent="0.3">
      <c r="A33"/>
      <c r="B33"/>
      <c r="C33"/>
      <c r="D33" s="114"/>
      <c r="E33" s="115"/>
      <c r="F33" s="116"/>
      <c r="G33" s="116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s="106" customFormat="1" ht="18.899999999999999" customHeight="1" x14ac:dyDescent="0.3">
      <c r="A34"/>
      <c r="B34"/>
      <c r="C34"/>
      <c r="D34" s="114"/>
      <c r="E34" s="115"/>
      <c r="F34" s="116"/>
      <c r="G34" s="116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s="106" customFormat="1" ht="18.899999999999999" customHeight="1" x14ac:dyDescent="0.3">
      <c r="A35"/>
      <c r="B35"/>
      <c r="C35"/>
      <c r="D35" s="114"/>
      <c r="E35" s="115"/>
      <c r="F35" s="116"/>
      <c r="G35" s="116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s="106" customFormat="1" ht="18.899999999999999" customHeight="1" x14ac:dyDescent="0.3">
      <c r="A36"/>
      <c r="B36"/>
      <c r="C36"/>
      <c r="D36" s="114"/>
      <c r="E36" s="115"/>
      <c r="F36" s="116"/>
      <c r="G36" s="116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s="106" customFormat="1" ht="18.899999999999999" customHeight="1" x14ac:dyDescent="0.3">
      <c r="A37"/>
      <c r="B37"/>
      <c r="C37"/>
      <c r="D37" s="114"/>
      <c r="E37" s="115"/>
      <c r="F37" s="116"/>
      <c r="G37" s="116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s="106" customFormat="1" ht="18.899999999999999" customHeight="1" x14ac:dyDescent="0.3">
      <c r="A38"/>
      <c r="B38"/>
      <c r="C38"/>
      <c r="D38" s="114"/>
      <c r="E38" s="115"/>
      <c r="F38" s="116"/>
      <c r="G38" s="116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s="106" customFormat="1" ht="18.899999999999999" customHeight="1" x14ac:dyDescent="0.3">
      <c r="A39"/>
      <c r="B39"/>
      <c r="C39"/>
      <c r="D39" s="114"/>
      <c r="E39" s="115"/>
      <c r="F39" s="116"/>
      <c r="G39" s="116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s="106" customFormat="1" ht="18.899999999999999" customHeight="1" x14ac:dyDescent="0.3">
      <c r="A40"/>
      <c r="B40"/>
      <c r="C40"/>
      <c r="D40" s="114"/>
      <c r="E40" s="115"/>
      <c r="F40" s="116"/>
      <c r="G40" s="116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17" s="106" customFormat="1" ht="18.899999999999999" customHeight="1" x14ac:dyDescent="0.3">
      <c r="A41"/>
      <c r="B41"/>
      <c r="C41"/>
      <c r="D41" s="114"/>
      <c r="E41" s="115"/>
      <c r="F41" s="116"/>
      <c r="G41" s="116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106" customFormat="1" ht="18.899999999999999" customHeight="1" x14ac:dyDescent="0.3">
      <c r="A42"/>
      <c r="B42"/>
      <c r="C42"/>
      <c r="D42" s="114"/>
      <c r="E42" s="115"/>
      <c r="F42" s="116"/>
      <c r="G42" s="116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1:17" s="106" customFormat="1" ht="18.899999999999999" customHeight="1" x14ac:dyDescent="0.3">
      <c r="A43"/>
      <c r="B43"/>
      <c r="C43"/>
      <c r="D43" s="114"/>
      <c r="E43" s="115"/>
      <c r="F43" s="116"/>
      <c r="G43" s="116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1:17" s="106" customFormat="1" ht="18.899999999999999" customHeight="1" x14ac:dyDescent="0.3">
      <c r="A44"/>
      <c r="B44"/>
      <c r="C44"/>
      <c r="D44" s="114"/>
      <c r="E44" s="115"/>
      <c r="F44" s="116"/>
      <c r="G44" s="116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1:17" s="106" customFormat="1" ht="18.899999999999999" customHeight="1" x14ac:dyDescent="0.3">
      <c r="A45"/>
      <c r="B45"/>
      <c r="C45"/>
      <c r="D45" s="114"/>
      <c r="E45" s="115"/>
      <c r="F45" s="116"/>
      <c r="G45" s="116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1:17" s="106" customFormat="1" ht="18.899999999999999" customHeight="1" x14ac:dyDescent="0.3">
      <c r="A46"/>
      <c r="B46"/>
      <c r="C46"/>
      <c r="D46" s="114"/>
      <c r="E46" s="115"/>
      <c r="F46" s="116"/>
      <c r="G46" s="116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1:17" s="106" customFormat="1" ht="18.899999999999999" customHeight="1" x14ac:dyDescent="0.3">
      <c r="A47"/>
      <c r="B47"/>
      <c r="C47"/>
      <c r="D47" s="114"/>
      <c r="E47" s="115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1:17" s="106" customFormat="1" ht="18.899999999999999" customHeight="1" x14ac:dyDescent="0.3">
      <c r="A48"/>
      <c r="B48"/>
      <c r="C48"/>
      <c r="D48" s="114"/>
      <c r="E48" s="115"/>
      <c r="F48" s="116"/>
      <c r="G48" s="116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06" customFormat="1" ht="18.899999999999999" customHeight="1" x14ac:dyDescent="0.3">
      <c r="A49"/>
      <c r="B49"/>
      <c r="C49"/>
      <c r="D49" s="114"/>
      <c r="E49" s="115"/>
      <c r="F49" s="116"/>
      <c r="G49" s="116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06" customFormat="1" ht="18.899999999999999" customHeight="1" x14ac:dyDescent="0.3">
      <c r="A50"/>
      <c r="B50"/>
      <c r="C50"/>
      <c r="D50" s="114"/>
      <c r="E50" s="115"/>
      <c r="F50" s="116"/>
      <c r="G50" s="116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06" customFormat="1" ht="18.899999999999999" customHeight="1" x14ac:dyDescent="0.3">
      <c r="A51"/>
      <c r="B51"/>
      <c r="C51"/>
      <c r="D51" s="114"/>
      <c r="E51" s="115"/>
      <c r="F51" s="116"/>
      <c r="G51" s="116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06" customFormat="1" ht="18.899999999999999" customHeight="1" x14ac:dyDescent="0.3">
      <c r="A52"/>
      <c r="B52"/>
      <c r="C52"/>
      <c r="D52" s="114"/>
      <c r="E52" s="115"/>
      <c r="F52" s="116"/>
      <c r="G52" s="116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06" customFormat="1" ht="18.899999999999999" customHeight="1" x14ac:dyDescent="0.3">
      <c r="A53"/>
      <c r="B53"/>
      <c r="C53"/>
      <c r="D53" s="114"/>
      <c r="E53" s="115"/>
      <c r="F53" s="116"/>
      <c r="G53" s="116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06" customFormat="1" ht="18.899999999999999" customHeight="1" x14ac:dyDescent="0.3">
      <c r="A54"/>
      <c r="B54"/>
      <c r="C54"/>
      <c r="D54" s="114"/>
      <c r="E54" s="115"/>
      <c r="F54" s="116"/>
      <c r="G54" s="116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s="106" customFormat="1" ht="18.899999999999999" customHeight="1" x14ac:dyDescent="0.3">
      <c r="A55"/>
      <c r="B55"/>
      <c r="C55"/>
      <c r="D55" s="114"/>
      <c r="E55" s="115"/>
      <c r="F55" s="116"/>
      <c r="G55" s="116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06" customFormat="1" ht="18.899999999999999" customHeight="1" x14ac:dyDescent="0.3">
      <c r="A56"/>
      <c r="B56"/>
      <c r="C56"/>
      <c r="D56" s="114"/>
      <c r="E56" s="115"/>
      <c r="F56" s="116"/>
      <c r="G56" s="116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06" customFormat="1" ht="18.899999999999999" customHeight="1" x14ac:dyDescent="0.3">
      <c r="A57"/>
      <c r="B57"/>
      <c r="C57"/>
      <c r="D57" s="114"/>
      <c r="E57" s="115"/>
      <c r="F57" s="116"/>
      <c r="G57" s="116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06" customFormat="1" ht="18.899999999999999" customHeight="1" x14ac:dyDescent="0.3">
      <c r="A58"/>
      <c r="B58"/>
      <c r="C58"/>
      <c r="D58" s="114"/>
      <c r="E58" s="115"/>
      <c r="F58" s="116"/>
      <c r="G58" s="116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06" customFormat="1" ht="18.899999999999999" customHeight="1" x14ac:dyDescent="0.3">
      <c r="A59"/>
      <c r="B59"/>
      <c r="C59"/>
      <c r="D59" s="114"/>
      <c r="E59" s="115"/>
      <c r="F59" s="116"/>
      <c r="G59" s="116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06" customFormat="1" ht="18.899999999999999" customHeight="1" x14ac:dyDescent="0.3">
      <c r="A60"/>
      <c r="B60"/>
      <c r="C60"/>
      <c r="D60" s="114"/>
      <c r="E60" s="115"/>
      <c r="F60" s="116"/>
      <c r="G60" s="116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06" customFormat="1" ht="18.899999999999999" customHeight="1" x14ac:dyDescent="0.3">
      <c r="A61"/>
      <c r="B61"/>
      <c r="C61"/>
      <c r="D61" s="114"/>
      <c r="E61" s="115"/>
      <c r="F61" s="116"/>
      <c r="G61" s="116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06" customFormat="1" ht="18.899999999999999" customHeight="1" x14ac:dyDescent="0.3">
      <c r="A62"/>
      <c r="B62"/>
      <c r="C62"/>
      <c r="D62" s="114"/>
      <c r="E62" s="115"/>
      <c r="F62" s="116"/>
      <c r="G62" s="116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s="106" customFormat="1" ht="18.899999999999999" customHeight="1" x14ac:dyDescent="0.3">
      <c r="A63"/>
      <c r="B63"/>
      <c r="C63"/>
      <c r="D63" s="114"/>
      <c r="E63" s="115"/>
      <c r="F63" s="116"/>
      <c r="G63" s="116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s="106" customFormat="1" ht="18.899999999999999" customHeight="1" x14ac:dyDescent="0.3">
      <c r="A64"/>
      <c r="B64"/>
      <c r="C64"/>
      <c r="D64" s="114"/>
      <c r="E64" s="115"/>
      <c r="F64" s="116"/>
      <c r="G64" s="116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1:17" s="106" customFormat="1" ht="18.899999999999999" customHeight="1" x14ac:dyDescent="0.3">
      <c r="A65"/>
      <c r="B65"/>
      <c r="C65"/>
      <c r="D65" s="114"/>
      <c r="E65" s="115"/>
      <c r="F65" s="116"/>
      <c r="G65" s="116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1:17" s="106" customFormat="1" ht="18.899999999999999" customHeight="1" x14ac:dyDescent="0.3">
      <c r="A66"/>
      <c r="B66"/>
      <c r="C66"/>
      <c r="D66" s="114"/>
      <c r="E66" s="115"/>
      <c r="F66" s="116"/>
      <c r="G66" s="116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1:17" s="106" customFormat="1" ht="18.899999999999999" customHeight="1" x14ac:dyDescent="0.3">
      <c r="A67"/>
      <c r="B67"/>
      <c r="C67"/>
      <c r="D67" s="114"/>
      <c r="E67" s="115"/>
      <c r="F67" s="116"/>
      <c r="G67" s="116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1:17" s="106" customFormat="1" ht="18.899999999999999" customHeight="1" x14ac:dyDescent="0.3">
      <c r="A68"/>
      <c r="B68"/>
      <c r="C68"/>
      <c r="D68" s="114"/>
      <c r="E68" s="115"/>
      <c r="F68" s="116"/>
      <c r="G68" s="116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1:17" s="106" customFormat="1" ht="18.899999999999999" customHeight="1" x14ac:dyDescent="0.3">
      <c r="A69"/>
      <c r="B69"/>
      <c r="C69"/>
      <c r="D69" s="114"/>
      <c r="E69" s="115"/>
      <c r="F69" s="116"/>
      <c r="G69" s="116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1:17" s="106" customFormat="1" ht="18.899999999999999" customHeight="1" x14ac:dyDescent="0.3">
      <c r="A70"/>
      <c r="B70"/>
      <c r="C70"/>
      <c r="D70" s="114"/>
      <c r="E70" s="115"/>
      <c r="F70" s="116"/>
      <c r="G70" s="116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1:17" s="106" customFormat="1" ht="18.899999999999999" customHeight="1" x14ac:dyDescent="0.3">
      <c r="A71"/>
      <c r="B71"/>
      <c r="C71"/>
      <c r="D71" s="114"/>
      <c r="E71" s="115"/>
      <c r="F71" s="116"/>
      <c r="G71" s="116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1:17" s="106" customFormat="1" ht="18.899999999999999" customHeight="1" x14ac:dyDescent="0.3">
      <c r="A72"/>
      <c r="B72"/>
      <c r="C72"/>
      <c r="D72" s="114"/>
      <c r="E72" s="115"/>
      <c r="F72" s="116"/>
      <c r="G72" s="116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1:17" s="106" customFormat="1" ht="18.899999999999999" customHeight="1" x14ac:dyDescent="0.3">
      <c r="A73"/>
      <c r="B73"/>
      <c r="C73"/>
      <c r="D73" s="114"/>
      <c r="E73" s="115"/>
      <c r="F73" s="116"/>
      <c r="G73" s="116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1:17" s="106" customFormat="1" ht="18.899999999999999" customHeight="1" x14ac:dyDescent="0.3">
      <c r="A74"/>
      <c r="B74"/>
      <c r="C74"/>
      <c r="D74" s="114"/>
      <c r="E74" s="115"/>
      <c r="F74" s="116"/>
      <c r="G74" s="116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1:17" s="106" customFormat="1" ht="18.899999999999999" customHeight="1" x14ac:dyDescent="0.3">
      <c r="A75"/>
      <c r="B75"/>
      <c r="C75"/>
      <c r="D75" s="114"/>
      <c r="E75" s="115"/>
      <c r="F75" s="116"/>
      <c r="G75" s="116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7" s="106" customFormat="1" ht="18.899999999999999" customHeight="1" x14ac:dyDescent="0.3">
      <c r="A76"/>
      <c r="B76"/>
      <c r="C76"/>
      <c r="D76" s="114"/>
      <c r="E76" s="115"/>
      <c r="F76" s="116"/>
      <c r="G76" s="116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1:17" s="106" customFormat="1" ht="18.899999999999999" customHeight="1" x14ac:dyDescent="0.3">
      <c r="A77"/>
      <c r="B77"/>
      <c r="C77"/>
      <c r="D77" s="114"/>
      <c r="E77" s="115"/>
      <c r="F77" s="116"/>
      <c r="G77" s="116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1:17" s="106" customFormat="1" ht="18.899999999999999" customHeight="1" x14ac:dyDescent="0.3">
      <c r="A78"/>
      <c r="B78"/>
      <c r="C78"/>
      <c r="D78" s="114"/>
      <c r="E78" s="115"/>
      <c r="F78" s="116"/>
      <c r="G78" s="116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s="106" customFormat="1" ht="18.899999999999999" customHeight="1" x14ac:dyDescent="0.3">
      <c r="A79"/>
      <c r="B79"/>
      <c r="C79"/>
      <c r="D79" s="114"/>
      <c r="E79" s="115"/>
      <c r="F79" s="116"/>
      <c r="G79" s="116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1:17" s="106" customFormat="1" ht="18.899999999999999" customHeight="1" x14ac:dyDescent="0.3">
      <c r="A80"/>
      <c r="B80"/>
      <c r="C80"/>
      <c r="D80" s="114"/>
      <c r="E80" s="115"/>
      <c r="F80" s="116"/>
      <c r="G80" s="116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spans="1:17" s="106" customFormat="1" ht="18.899999999999999" customHeight="1" x14ac:dyDescent="0.3">
      <c r="A81"/>
      <c r="B81"/>
      <c r="C81"/>
      <c r="D81" s="114"/>
      <c r="E81" s="115"/>
      <c r="F81" s="116"/>
      <c r="G81" s="116"/>
      <c r="H81" s="114"/>
      <c r="I81" s="114"/>
      <c r="J81" s="114"/>
      <c r="K81" s="114"/>
      <c r="L81" s="114"/>
      <c r="M81" s="114"/>
      <c r="N81" s="114"/>
      <c r="O81" s="114"/>
      <c r="P81" s="114"/>
      <c r="Q81" s="114"/>
    </row>
    <row r="82" spans="1:17" s="106" customFormat="1" ht="18.899999999999999" customHeight="1" x14ac:dyDescent="0.3">
      <c r="A82"/>
      <c r="B82"/>
      <c r="C82"/>
      <c r="D82" s="114"/>
      <c r="E82" s="115"/>
      <c r="F82" s="116"/>
      <c r="G82" s="116"/>
      <c r="H82" s="114"/>
      <c r="I82" s="114"/>
      <c r="J82" s="114"/>
      <c r="K82" s="114"/>
      <c r="L82" s="114"/>
      <c r="M82" s="114"/>
      <c r="N82" s="114"/>
      <c r="O82" s="114"/>
      <c r="P82" s="114"/>
      <c r="Q82" s="114"/>
    </row>
    <row r="83" spans="1:17" s="106" customFormat="1" ht="18.899999999999999" customHeight="1" x14ac:dyDescent="0.3">
      <c r="A83"/>
      <c r="B83"/>
      <c r="C83"/>
      <c r="D83" s="114"/>
      <c r="E83" s="115"/>
      <c r="F83" s="116"/>
      <c r="G83" s="116"/>
      <c r="H83" s="114"/>
      <c r="I83" s="114"/>
      <c r="J83" s="114"/>
      <c r="K83" s="114"/>
      <c r="L83" s="114"/>
      <c r="M83" s="114"/>
      <c r="N83" s="114"/>
      <c r="O83" s="114"/>
      <c r="P83" s="114"/>
      <c r="Q83" s="114"/>
    </row>
    <row r="84" spans="1:17" s="106" customFormat="1" ht="18.899999999999999" customHeight="1" x14ac:dyDescent="0.3">
      <c r="A84"/>
      <c r="B84"/>
      <c r="C84"/>
      <c r="D84" s="114"/>
      <c r="E84" s="115"/>
      <c r="F84" s="116"/>
      <c r="G84" s="116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1:17" s="106" customFormat="1" ht="18.899999999999999" customHeight="1" x14ac:dyDescent="0.3">
      <c r="A85"/>
      <c r="B85"/>
      <c r="C85"/>
      <c r="D85" s="114"/>
      <c r="E85" s="115"/>
      <c r="F85" s="116"/>
      <c r="G85" s="116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1:17" s="106" customFormat="1" ht="18.899999999999999" customHeight="1" x14ac:dyDescent="0.3">
      <c r="A86"/>
      <c r="B86"/>
      <c r="C86"/>
      <c r="D86" s="114"/>
      <c r="E86" s="115"/>
      <c r="F86" s="116"/>
      <c r="G86" s="116"/>
      <c r="H86" s="114"/>
      <c r="I86" s="114"/>
      <c r="J86" s="114"/>
      <c r="K86" s="114"/>
      <c r="L86" s="114"/>
      <c r="M86" s="114"/>
      <c r="N86" s="114"/>
      <c r="O86" s="114"/>
      <c r="P86" s="114"/>
      <c r="Q86" s="114"/>
    </row>
    <row r="87" spans="1:17" s="106" customFormat="1" ht="18.899999999999999" customHeight="1" x14ac:dyDescent="0.3">
      <c r="A87"/>
      <c r="B87"/>
      <c r="C87"/>
      <c r="D87" s="114"/>
      <c r="E87" s="115"/>
      <c r="F87" s="116"/>
      <c r="G87" s="116"/>
      <c r="H87" s="114"/>
      <c r="I87" s="114"/>
      <c r="J87" s="114"/>
      <c r="K87" s="114"/>
      <c r="L87" s="114"/>
      <c r="M87" s="114"/>
      <c r="N87" s="114"/>
      <c r="O87" s="114"/>
      <c r="P87" s="114"/>
      <c r="Q87" s="114"/>
    </row>
    <row r="88" spans="1:17" s="106" customFormat="1" ht="18.899999999999999" customHeight="1" x14ac:dyDescent="0.3">
      <c r="A88"/>
      <c r="B88"/>
      <c r="C88"/>
      <c r="D88" s="114"/>
      <c r="E88" s="115"/>
      <c r="F88" s="116"/>
      <c r="G88" s="116"/>
      <c r="H88" s="114"/>
      <c r="I88" s="114"/>
      <c r="J88" s="114"/>
      <c r="K88" s="114"/>
      <c r="L88" s="114"/>
      <c r="M88" s="114"/>
      <c r="N88" s="114"/>
      <c r="O88" s="114"/>
      <c r="P88" s="114"/>
      <c r="Q88" s="114"/>
    </row>
    <row r="89" spans="1:17" s="106" customFormat="1" ht="18.899999999999999" customHeight="1" x14ac:dyDescent="0.3">
      <c r="A89"/>
      <c r="B89"/>
      <c r="C89"/>
      <c r="D89" s="114"/>
      <c r="E89" s="115"/>
      <c r="F89" s="116"/>
      <c r="G89" s="116"/>
      <c r="H89" s="114"/>
      <c r="I89" s="114"/>
      <c r="J89" s="114"/>
      <c r="K89" s="114"/>
      <c r="L89" s="114"/>
      <c r="M89" s="114"/>
      <c r="N89" s="114"/>
      <c r="O89" s="114"/>
      <c r="P89" s="114"/>
      <c r="Q89" s="114"/>
    </row>
    <row r="90" spans="1:17" s="106" customFormat="1" ht="18.899999999999999" customHeight="1" x14ac:dyDescent="0.3">
      <c r="A90"/>
      <c r="B90"/>
      <c r="C90"/>
      <c r="D90" s="114"/>
      <c r="E90" s="115"/>
      <c r="F90" s="116"/>
      <c r="G90" s="116"/>
      <c r="H90" s="114"/>
      <c r="I90" s="114"/>
      <c r="J90" s="114"/>
      <c r="K90" s="114"/>
      <c r="L90" s="114"/>
      <c r="M90" s="114"/>
      <c r="N90" s="114"/>
      <c r="O90" s="114"/>
      <c r="P90" s="114"/>
      <c r="Q90" s="114"/>
    </row>
    <row r="91" spans="1:17" s="106" customFormat="1" ht="18.899999999999999" customHeight="1" x14ac:dyDescent="0.3">
      <c r="A91"/>
      <c r="B91"/>
      <c r="C91"/>
      <c r="D91" s="114"/>
      <c r="E91" s="115"/>
      <c r="F91" s="116"/>
      <c r="G91" s="116"/>
      <c r="H91" s="114"/>
      <c r="I91" s="114"/>
      <c r="J91" s="114"/>
      <c r="K91" s="114"/>
      <c r="L91" s="114"/>
      <c r="M91" s="114"/>
      <c r="N91" s="114"/>
      <c r="O91" s="114"/>
      <c r="P91" s="114"/>
      <c r="Q91" s="114"/>
    </row>
    <row r="92" spans="1:17" s="106" customFormat="1" ht="18.899999999999999" customHeight="1" x14ac:dyDescent="0.3">
      <c r="A92"/>
      <c r="B92"/>
      <c r="C92"/>
      <c r="D92" s="114"/>
      <c r="E92" s="115"/>
      <c r="F92" s="116"/>
      <c r="G92" s="116"/>
      <c r="H92" s="114"/>
      <c r="I92" s="114"/>
      <c r="J92" s="114"/>
      <c r="K92" s="114"/>
      <c r="L92" s="114"/>
      <c r="M92" s="114"/>
      <c r="N92" s="114"/>
      <c r="O92" s="114"/>
      <c r="P92" s="114"/>
      <c r="Q92" s="114"/>
    </row>
    <row r="93" spans="1:17" s="106" customFormat="1" ht="18.899999999999999" customHeight="1" x14ac:dyDescent="0.3">
      <c r="A93"/>
      <c r="B93"/>
      <c r="C93"/>
      <c r="D93" s="114"/>
      <c r="E93" s="115"/>
      <c r="F93" s="116"/>
      <c r="G93" s="116"/>
      <c r="H93" s="114"/>
      <c r="I93" s="114"/>
      <c r="J93" s="114"/>
      <c r="K93" s="114"/>
      <c r="L93" s="114"/>
      <c r="M93" s="114"/>
      <c r="N93" s="114"/>
      <c r="O93" s="114"/>
      <c r="P93" s="114"/>
      <c r="Q93" s="114"/>
    </row>
    <row r="94" spans="1:17" s="106" customFormat="1" ht="18.899999999999999" customHeight="1" x14ac:dyDescent="0.3">
      <c r="A94"/>
      <c r="B94"/>
      <c r="C94"/>
      <c r="D94" s="114"/>
      <c r="E94" s="115"/>
      <c r="F94" s="116"/>
      <c r="G94" s="116"/>
      <c r="H94" s="114"/>
      <c r="I94" s="114"/>
      <c r="J94" s="114"/>
      <c r="K94" s="114"/>
      <c r="L94" s="114"/>
      <c r="M94" s="114"/>
      <c r="N94" s="114"/>
      <c r="O94" s="114"/>
      <c r="P94" s="114"/>
      <c r="Q94" s="114"/>
    </row>
    <row r="95" spans="1:17" s="106" customFormat="1" ht="18.899999999999999" customHeight="1" x14ac:dyDescent="0.3">
      <c r="A95"/>
      <c r="B95"/>
      <c r="C95"/>
      <c r="D95" s="114"/>
      <c r="E95" s="115"/>
      <c r="F95" s="116"/>
      <c r="G95" s="116"/>
      <c r="H95" s="114"/>
      <c r="I95" s="114"/>
      <c r="J95" s="114"/>
      <c r="K95" s="114"/>
      <c r="L95" s="114"/>
      <c r="M95" s="114"/>
      <c r="N95" s="114"/>
      <c r="O95" s="114"/>
      <c r="P95" s="114"/>
      <c r="Q95" s="114"/>
    </row>
    <row r="96" spans="1:17" s="106" customFormat="1" ht="18.899999999999999" customHeight="1" x14ac:dyDescent="0.3">
      <c r="A96"/>
      <c r="B96"/>
      <c r="C96"/>
      <c r="D96" s="114"/>
      <c r="E96" s="115"/>
      <c r="F96" s="116"/>
      <c r="G96" s="116"/>
      <c r="H96" s="114"/>
      <c r="I96" s="114"/>
      <c r="J96" s="114"/>
      <c r="K96" s="114"/>
      <c r="L96" s="114"/>
      <c r="M96" s="114"/>
      <c r="N96" s="114"/>
      <c r="O96" s="114"/>
      <c r="P96" s="114"/>
      <c r="Q96" s="114"/>
    </row>
    <row r="97" spans="1:17" s="106" customFormat="1" ht="18.899999999999999" customHeight="1" x14ac:dyDescent="0.3">
      <c r="A97"/>
      <c r="B97"/>
      <c r="C97"/>
      <c r="D97" s="114"/>
      <c r="E97" s="115"/>
      <c r="F97" s="116"/>
      <c r="G97" s="116"/>
      <c r="H97" s="114"/>
      <c r="I97" s="114"/>
      <c r="J97" s="114"/>
      <c r="K97" s="114"/>
      <c r="L97" s="114"/>
      <c r="M97" s="114"/>
      <c r="N97" s="114"/>
      <c r="O97" s="114"/>
      <c r="P97" s="114"/>
      <c r="Q97" s="114"/>
    </row>
    <row r="98" spans="1:17" s="106" customFormat="1" ht="18.899999999999999" customHeight="1" x14ac:dyDescent="0.3">
      <c r="A98"/>
      <c r="B98"/>
      <c r="C98"/>
      <c r="D98" s="114"/>
      <c r="E98" s="115"/>
      <c r="F98" s="116"/>
      <c r="G98" s="116"/>
      <c r="H98" s="114"/>
      <c r="I98" s="114"/>
      <c r="J98" s="114"/>
      <c r="K98" s="114"/>
      <c r="L98" s="114"/>
      <c r="M98" s="114"/>
      <c r="N98" s="114"/>
      <c r="O98" s="114"/>
      <c r="P98" s="114"/>
      <c r="Q98" s="114"/>
    </row>
    <row r="99" spans="1:17" s="106" customFormat="1" ht="18.899999999999999" customHeight="1" x14ac:dyDescent="0.3">
      <c r="A99"/>
      <c r="B99"/>
      <c r="C99"/>
      <c r="D99" s="114"/>
      <c r="E99" s="115"/>
      <c r="F99" s="116"/>
      <c r="G99" s="116"/>
      <c r="H99" s="114"/>
      <c r="I99" s="114"/>
      <c r="J99" s="114"/>
      <c r="K99" s="114"/>
      <c r="L99" s="114"/>
      <c r="M99" s="114"/>
      <c r="N99" s="114"/>
      <c r="O99" s="114"/>
      <c r="P99" s="114"/>
      <c r="Q99" s="114"/>
    </row>
    <row r="100" spans="1:17" s="106" customFormat="1" ht="18.899999999999999" customHeight="1" x14ac:dyDescent="0.3">
      <c r="A100"/>
      <c r="B100"/>
      <c r="C100"/>
      <c r="D100" s="114"/>
      <c r="E100" s="115"/>
      <c r="F100" s="116"/>
      <c r="G100" s="116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</row>
    <row r="101" spans="1:17" s="106" customFormat="1" ht="18.899999999999999" customHeight="1" x14ac:dyDescent="0.3">
      <c r="A101"/>
      <c r="B101"/>
      <c r="C101"/>
      <c r="D101" s="114"/>
      <c r="E101" s="115"/>
      <c r="F101" s="116"/>
      <c r="G101" s="116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</row>
    <row r="102" spans="1:17" s="106" customFormat="1" ht="18.899999999999999" customHeight="1" x14ac:dyDescent="0.3">
      <c r="A102"/>
      <c r="B102"/>
      <c r="C102"/>
      <c r="D102" s="114"/>
      <c r="E102" s="115"/>
      <c r="F102" s="116"/>
      <c r="G102" s="116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</row>
    <row r="103" spans="1:17" s="106" customFormat="1" ht="18.899999999999999" customHeight="1" x14ac:dyDescent="0.3">
      <c r="A103"/>
      <c r="B103"/>
      <c r="C103"/>
      <c r="D103" s="114"/>
      <c r="E103" s="115"/>
      <c r="F103" s="116"/>
      <c r="G103" s="116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</row>
    <row r="104" spans="1:17" s="106" customFormat="1" ht="18.899999999999999" customHeight="1" x14ac:dyDescent="0.3">
      <c r="A104"/>
      <c r="B104"/>
      <c r="C104"/>
      <c r="D104" s="114"/>
      <c r="E104" s="115"/>
      <c r="F104" s="116"/>
      <c r="G104" s="116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</row>
    <row r="105" spans="1:17" s="106" customFormat="1" ht="18.899999999999999" customHeight="1" x14ac:dyDescent="0.3">
      <c r="A105"/>
      <c r="B105"/>
      <c r="C105"/>
      <c r="D105" s="114"/>
      <c r="E105" s="115"/>
      <c r="F105" s="116"/>
      <c r="G105" s="116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</row>
    <row r="106" spans="1:17" s="106" customFormat="1" ht="18.899999999999999" customHeight="1" x14ac:dyDescent="0.3">
      <c r="A106"/>
      <c r="B106"/>
      <c r="C106"/>
      <c r="D106" s="114"/>
      <c r="E106" s="115"/>
      <c r="F106" s="116"/>
      <c r="G106" s="116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</row>
    <row r="107" spans="1:17" s="106" customFormat="1" ht="18.899999999999999" customHeight="1" x14ac:dyDescent="0.3">
      <c r="A107"/>
      <c r="B107"/>
      <c r="C107"/>
      <c r="D107" s="114"/>
      <c r="E107" s="115"/>
      <c r="F107" s="116"/>
      <c r="G107" s="116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</row>
    <row r="108" spans="1:17" s="106" customFormat="1" ht="18.899999999999999" customHeight="1" x14ac:dyDescent="0.3">
      <c r="A108"/>
      <c r="B108"/>
      <c r="C108"/>
      <c r="D108" s="114"/>
      <c r="E108" s="115"/>
      <c r="F108" s="116"/>
      <c r="G108" s="116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</row>
    <row r="109" spans="1:17" s="106" customFormat="1" ht="18.899999999999999" customHeight="1" x14ac:dyDescent="0.3">
      <c r="A109"/>
      <c r="B109"/>
      <c r="C109"/>
      <c r="D109" s="114"/>
      <c r="E109" s="115"/>
      <c r="F109" s="116"/>
      <c r="G109" s="116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</row>
    <row r="110" spans="1:17" s="106" customFormat="1" ht="18.899999999999999" customHeight="1" x14ac:dyDescent="0.3">
      <c r="A110"/>
      <c r="B110"/>
      <c r="C110"/>
      <c r="D110" s="114"/>
      <c r="E110" s="115"/>
      <c r="F110" s="116"/>
      <c r="G110" s="116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</row>
    <row r="111" spans="1:17" s="106" customFormat="1" ht="18.899999999999999" customHeight="1" x14ac:dyDescent="0.3">
      <c r="A111"/>
      <c r="B111"/>
      <c r="C111"/>
      <c r="D111" s="114"/>
      <c r="E111" s="115"/>
      <c r="F111" s="116"/>
      <c r="G111" s="116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</row>
    <row r="112" spans="1:17" s="106" customFormat="1" ht="18.899999999999999" customHeight="1" x14ac:dyDescent="0.3">
      <c r="A112"/>
      <c r="B112"/>
      <c r="C112"/>
      <c r="D112" s="114"/>
      <c r="E112" s="115"/>
      <c r="F112" s="116"/>
      <c r="G112" s="116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</row>
    <row r="113" spans="1:17" s="106" customFormat="1" ht="18.899999999999999" customHeight="1" x14ac:dyDescent="0.3">
      <c r="A113"/>
      <c r="B113"/>
      <c r="C113"/>
      <c r="D113" s="114"/>
      <c r="E113" s="115"/>
      <c r="F113" s="116"/>
      <c r="G113" s="116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</row>
    <row r="114" spans="1:17" s="106" customFormat="1" ht="18.899999999999999" customHeight="1" x14ac:dyDescent="0.3">
      <c r="A114"/>
      <c r="B114"/>
      <c r="C114"/>
      <c r="D114" s="114"/>
      <c r="E114" s="115"/>
      <c r="F114" s="116"/>
      <c r="G114" s="116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</row>
    <row r="115" spans="1:17" s="106" customFormat="1" ht="18.899999999999999" customHeight="1" x14ac:dyDescent="0.3">
      <c r="A115"/>
      <c r="B115"/>
      <c r="C115"/>
      <c r="D115" s="114"/>
      <c r="E115" s="115"/>
      <c r="F115" s="116"/>
      <c r="G115" s="116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</row>
    <row r="116" spans="1:17" s="106" customFormat="1" ht="18.899999999999999" customHeight="1" x14ac:dyDescent="0.3">
      <c r="A116"/>
      <c r="B116"/>
      <c r="C116"/>
      <c r="D116" s="114"/>
      <c r="E116" s="115"/>
      <c r="F116" s="116"/>
      <c r="G116" s="116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</row>
    <row r="117" spans="1:17" s="106" customFormat="1" ht="18.899999999999999" customHeight="1" x14ac:dyDescent="0.3">
      <c r="A117"/>
      <c r="B117"/>
      <c r="C117"/>
      <c r="D117" s="114"/>
      <c r="E117" s="115"/>
      <c r="F117" s="116"/>
      <c r="G117" s="116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</row>
    <row r="118" spans="1:17" s="106" customFormat="1" ht="18.899999999999999" customHeight="1" x14ac:dyDescent="0.3">
      <c r="A118"/>
      <c r="B118"/>
      <c r="C118"/>
      <c r="D118" s="114"/>
      <c r="E118" s="115"/>
      <c r="F118" s="116"/>
      <c r="G118" s="116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</row>
    <row r="119" spans="1:17" s="106" customFormat="1" ht="18.899999999999999" customHeight="1" x14ac:dyDescent="0.3">
      <c r="A119"/>
      <c r="B119"/>
      <c r="C119"/>
      <c r="D119" s="114"/>
      <c r="E119" s="115"/>
      <c r="F119" s="116"/>
      <c r="G119" s="116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</row>
    <row r="120" spans="1:17" s="106" customFormat="1" ht="18.899999999999999" customHeight="1" x14ac:dyDescent="0.3">
      <c r="A120"/>
      <c r="B120"/>
      <c r="C120"/>
      <c r="D120" s="114"/>
      <c r="E120" s="115"/>
      <c r="F120" s="116"/>
      <c r="G120" s="116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</row>
    <row r="121" spans="1:17" s="106" customFormat="1" ht="18.899999999999999" customHeight="1" x14ac:dyDescent="0.3">
      <c r="A121"/>
      <c r="B121"/>
      <c r="C121"/>
      <c r="D121" s="114"/>
      <c r="E121" s="115"/>
      <c r="F121" s="116"/>
      <c r="G121" s="116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</row>
    <row r="122" spans="1:17" s="106" customFormat="1" ht="18.899999999999999" customHeight="1" x14ac:dyDescent="0.3">
      <c r="A122"/>
      <c r="B122"/>
      <c r="C122"/>
      <c r="D122" s="114"/>
      <c r="E122" s="115"/>
      <c r="F122" s="116"/>
      <c r="G122" s="116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</row>
    <row r="123" spans="1:17" s="106" customFormat="1" ht="18.899999999999999" customHeight="1" x14ac:dyDescent="0.3">
      <c r="A123"/>
      <c r="B123"/>
      <c r="C123"/>
      <c r="D123" s="114"/>
      <c r="E123" s="115"/>
      <c r="F123" s="116"/>
      <c r="G123" s="116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</row>
    <row r="124" spans="1:17" s="106" customFormat="1" ht="18.899999999999999" customHeight="1" x14ac:dyDescent="0.3">
      <c r="A124"/>
      <c r="B124"/>
      <c r="C124"/>
      <c r="D124" s="114"/>
      <c r="E124" s="115"/>
      <c r="F124" s="116"/>
      <c r="G124" s="116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</row>
    <row r="125" spans="1:17" s="106" customFormat="1" ht="18.899999999999999" customHeight="1" x14ac:dyDescent="0.3">
      <c r="A125"/>
      <c r="B125"/>
      <c r="C125"/>
      <c r="D125" s="114"/>
      <c r="E125" s="115"/>
      <c r="F125" s="116"/>
      <c r="G125" s="116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</row>
    <row r="126" spans="1:17" s="106" customFormat="1" ht="18.899999999999999" customHeight="1" x14ac:dyDescent="0.3">
      <c r="A126"/>
      <c r="B126"/>
      <c r="C126"/>
      <c r="D126" s="114"/>
      <c r="E126" s="115"/>
      <c r="F126" s="116"/>
      <c r="G126" s="116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s="106" customFormat="1" ht="18.899999999999999" customHeight="1" x14ac:dyDescent="0.3">
      <c r="A127"/>
      <c r="B127"/>
      <c r="C127"/>
      <c r="D127" s="114"/>
      <c r="E127" s="115"/>
      <c r="F127" s="116"/>
      <c r="G127" s="116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</row>
    <row r="128" spans="1:17" s="106" customFormat="1" ht="18.899999999999999" customHeight="1" x14ac:dyDescent="0.3">
      <c r="A128"/>
      <c r="B128"/>
      <c r="C128"/>
      <c r="D128" s="114"/>
      <c r="E128" s="115"/>
      <c r="F128" s="116"/>
      <c r="G128" s="116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</row>
    <row r="129" spans="1:17" s="106" customFormat="1" ht="18.899999999999999" customHeight="1" x14ac:dyDescent="0.3">
      <c r="A129"/>
      <c r="B129"/>
      <c r="C129"/>
      <c r="D129" s="114"/>
      <c r="E129" s="115"/>
      <c r="F129" s="116"/>
      <c r="G129" s="116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</row>
    <row r="130" spans="1:17" s="106" customFormat="1" ht="18.899999999999999" customHeight="1" x14ac:dyDescent="0.3">
      <c r="A130"/>
      <c r="B130"/>
      <c r="C130"/>
      <c r="D130" s="114"/>
      <c r="E130" s="115"/>
      <c r="F130" s="116"/>
      <c r="G130" s="116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</row>
    <row r="131" spans="1:17" s="106" customFormat="1" ht="18.899999999999999" customHeight="1" x14ac:dyDescent="0.3">
      <c r="A131"/>
      <c r="B131"/>
      <c r="C131"/>
      <c r="D131" s="114"/>
      <c r="E131" s="115"/>
      <c r="F131" s="116"/>
      <c r="G131" s="116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</row>
    <row r="132" spans="1:17" s="106" customFormat="1" ht="18.899999999999999" customHeight="1" x14ac:dyDescent="0.3">
      <c r="A132"/>
      <c r="B132"/>
      <c r="C132"/>
      <c r="D132" s="114"/>
      <c r="E132" s="115"/>
      <c r="F132" s="116"/>
      <c r="G132" s="116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</row>
    <row r="133" spans="1:17" s="106" customFormat="1" ht="18.899999999999999" customHeight="1" x14ac:dyDescent="0.3">
      <c r="A133"/>
      <c r="B133"/>
      <c r="C133"/>
      <c r="D133" s="114"/>
      <c r="E133" s="115"/>
      <c r="F133" s="116"/>
      <c r="G133" s="116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</row>
    <row r="134" spans="1:17" s="106" customFormat="1" ht="18.899999999999999" customHeight="1" x14ac:dyDescent="0.3">
      <c r="A134"/>
      <c r="B134"/>
      <c r="C134"/>
      <c r="D134" s="114"/>
      <c r="E134" s="115"/>
      <c r="F134" s="116"/>
      <c r="G134" s="116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</row>
  </sheetData>
  <conditionalFormatting sqref="A7:D12">
    <cfRule type="expression" dxfId="51" priority="2" stopIfTrue="1">
      <formula>$Q7&gt;=1</formula>
    </cfRule>
  </conditionalFormatting>
  <conditionalFormatting sqref="E7:E12">
    <cfRule type="expression" dxfId="50" priority="4" stopIfTrue="1">
      <formula>AND(ROUNDDOWN(($A$4-E7)/365.25,0)&lt;=13,G7&lt;&gt;"OK")</formula>
    </cfRule>
    <cfRule type="expression" dxfId="49" priority="5" stopIfTrue="1">
      <formula>AND(ROUNDDOWN(($A$4-E7)/365.25,0)&lt;=14,G7&lt;&gt;"OK")</formula>
    </cfRule>
    <cfRule type="expression" dxfId="48" priority="6" stopIfTrue="1">
      <formula>AND(ROUNDDOWN(($A$4-E7)/365.25,0)&lt;=17,G7&lt;&gt;"OK")</formula>
    </cfRule>
  </conditionalFormatting>
  <conditionalFormatting sqref="J7:J12">
    <cfRule type="cellIs" dxfId="47" priority="1" stopIfTrue="1" operator="equal">
      <formula>"Z"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2]!egyeni_fotabla_sorsolasi_ranglista">
                <anchor moveWithCells="1" sizeWithCells="1">
                  <from>
                    <xdr:col>7</xdr:col>
                    <xdr:colOff>198120</xdr:colOff>
                    <xdr:row>0</xdr:row>
                    <xdr:rowOff>76200</xdr:rowOff>
                  </from>
                  <to>
                    <xdr:col>14</xdr:col>
                    <xdr:colOff>121920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21</vt:i4>
      </vt:variant>
    </vt:vector>
  </HeadingPairs>
  <TitlesOfParts>
    <vt:vector size="21" baseType="lpstr">
      <vt:lpstr>Sz-Sz-B vármegye DO</vt:lpstr>
      <vt:lpstr>NEVEZÉSEK</vt:lpstr>
      <vt:lpstr>TOVÁBBJUTOTTAK</vt:lpstr>
      <vt:lpstr>JÁTÉKREND</vt:lpstr>
      <vt:lpstr>II.kcs. U9 Fiú B lista</vt:lpstr>
      <vt:lpstr>U9 F B Döntő</vt:lpstr>
      <vt:lpstr>V.kcs. U14 fiú B lista</vt:lpstr>
      <vt:lpstr>U14 F B tábla</vt:lpstr>
      <vt:lpstr>VI.kcs. U16 fiú B lista</vt:lpstr>
      <vt:lpstr>U16 F B tábla</vt:lpstr>
      <vt:lpstr>VI.kcs. U16 lány B lista </vt:lpstr>
      <vt:lpstr>U16 L B tábla</vt:lpstr>
      <vt:lpstr>VII.kcs. U18 fiú B lista</vt:lpstr>
      <vt:lpstr>U18 F B tábla</vt:lpstr>
      <vt:lpstr>VII.kcs. U18 fiú A lista</vt:lpstr>
      <vt:lpstr>U18 F A tábla</vt:lpstr>
      <vt:lpstr>VII.kcs. U18 lány B lista</vt:lpstr>
      <vt:lpstr>U18 L B döntő</vt:lpstr>
      <vt:lpstr>VIII.kcs. U18+ fiú B lista</vt:lpstr>
      <vt:lpstr>U18+ F B döntő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Guti János</cp:lastModifiedBy>
  <dcterms:created xsi:type="dcterms:W3CDTF">2025-04-15T11:55:09Z</dcterms:created>
  <dcterms:modified xsi:type="dcterms:W3CDTF">2025-05-21T12:19:05Z</dcterms:modified>
</cp:coreProperties>
</file>