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.xml" ContentType="application/vnd.ms-excel.controlproperti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4.xml" ContentType="application/vnd.ms-excel.controlproperties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Csongrád-Csanád vármegye - Kiss György\"/>
    </mc:Choice>
  </mc:AlternateContent>
  <xr:revisionPtr revIDLastSave="0" documentId="13_ncr:1_{27DFA9A1-F0A5-4A5A-9C97-66F4BAC89942}" xr6:coauthVersionLast="47" xr6:coauthVersionMax="47" xr10:uidLastSave="{00000000-0000-0000-0000-000000000000}"/>
  <bookViews>
    <workbookView xWindow="-108" yWindow="-108" windowWidth="23256" windowHeight="13176" tabRatio="884" activeTab="3" xr2:uid="{8A692D6C-3925-46BA-AA7A-89378E495617}"/>
  </bookViews>
  <sheets>
    <sheet name="Altalanos" sheetId="1" r:id="rId1"/>
    <sheet name="Birók" sheetId="2" r:id="rId2"/>
    <sheet name="Nevezések" sheetId="348" r:id="rId3"/>
    <sheet name="Játékrend szerda" sheetId="347" r:id="rId4"/>
    <sheet name="Fiú 3 kcs B ELO" sheetId="9" r:id="rId5"/>
    <sheet name="Fiú 3 kcs B" sheetId="88" r:id="rId6"/>
    <sheet name="Fiú 5 kcs B ELO" sheetId="231" r:id="rId7"/>
    <sheet name="Fiú 5 kcs B" sheetId="236" r:id="rId8"/>
    <sheet name="Fiú 7 kcs A ELO" sheetId="279" r:id="rId9"/>
    <sheet name="Fiú 7 kcs A." sheetId="281" r:id="rId10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4">'Fiú 3 kcs B ELO'!$1:$6</definedName>
    <definedName name="_xlnm.Print_Titles" localSheetId="6">'Fiú 5 kcs B ELO'!$1:$6</definedName>
    <definedName name="_xlnm.Print_Titles" localSheetId="8">'Fiú 7 kcs A ELO'!$1:$6</definedName>
    <definedName name="_xlnm.Print_Area" localSheetId="1">Birók!$A$1:$N$29</definedName>
    <definedName name="_xlnm.Print_Area" localSheetId="5">'Fiú 3 kcs B'!$A$1:$M$41</definedName>
    <definedName name="_xlnm.Print_Area" localSheetId="4">'Fiú 3 kcs B ELO'!$A$1:$Q$134</definedName>
    <definedName name="_xlnm.Print_Area" localSheetId="7">'Fiú 5 kcs B'!$A$1:$M$49</definedName>
    <definedName name="_xlnm.Print_Area" localSheetId="6">'Fiú 5 kcs B ELO'!$A$1:$Q$134</definedName>
    <definedName name="_xlnm.Print_Area" localSheetId="8">'Fiú 7 kcs A ELO'!$A$1:$Q$134</definedName>
    <definedName name="_xlnm.Print_Area" localSheetId="9">'Fiú 7 kcs A.'!$A$1:$M$41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81" l="1"/>
  <c r="C2" i="279"/>
  <c r="I13" i="281"/>
  <c r="G13" i="281"/>
  <c r="E13" i="281"/>
  <c r="B22" i="281" s="1"/>
  <c r="D13" i="281"/>
  <c r="C13" i="281"/>
  <c r="I11" i="281"/>
  <c r="G11" i="281"/>
  <c r="E11" i="281"/>
  <c r="H18" i="281" s="1"/>
  <c r="D11" i="281"/>
  <c r="C11" i="281"/>
  <c r="I9" i="281"/>
  <c r="G9" i="281"/>
  <c r="E9" i="281"/>
  <c r="F18" i="281" s="1"/>
  <c r="D9" i="281"/>
  <c r="C9" i="281"/>
  <c r="I7" i="281"/>
  <c r="G7" i="281"/>
  <c r="E7" i="281"/>
  <c r="D18" i="281" s="1"/>
  <c r="D7" i="281"/>
  <c r="C7" i="281"/>
  <c r="Y5" i="281"/>
  <c r="AI1" i="281" s="1"/>
  <c r="M4" i="281"/>
  <c r="K41" i="281" s="1"/>
  <c r="E4" i="281"/>
  <c r="A4" i="281"/>
  <c r="Y3" i="281"/>
  <c r="A1" i="281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 s="1"/>
  <c r="L153" i="279"/>
  <c r="K153" i="279"/>
  <c r="J153" i="279"/>
  <c r="P152" i="279"/>
  <c r="M152" i="279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 s="1"/>
  <c r="L149" i="279"/>
  <c r="K149" i="279"/>
  <c r="J149" i="279"/>
  <c r="P148" i="279"/>
  <c r="M148" i="279" s="1"/>
  <c r="L148" i="279"/>
  <c r="K148" i="279"/>
  <c r="J148" i="279"/>
  <c r="P147" i="279"/>
  <c r="M147" i="279" s="1"/>
  <c r="L147" i="279"/>
  <c r="K147" i="279"/>
  <c r="J147" i="279"/>
  <c r="P146" i="279"/>
  <c r="M146" i="279"/>
  <c r="L146" i="279"/>
  <c r="K146" i="279"/>
  <c r="J146" i="279"/>
  <c r="P145" i="279"/>
  <c r="M145" i="279" s="1"/>
  <c r="L145" i="279"/>
  <c r="K145" i="279"/>
  <c r="J145" i="279"/>
  <c r="P144" i="279"/>
  <c r="M144" i="279"/>
  <c r="L144" i="279"/>
  <c r="K144" i="279"/>
  <c r="J144" i="279"/>
  <c r="P143" i="279"/>
  <c r="M143" i="279" s="1"/>
  <c r="L143" i="279"/>
  <c r="K143" i="279"/>
  <c r="J143" i="279"/>
  <c r="P142" i="279"/>
  <c r="M142" i="279" s="1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 s="1"/>
  <c r="L138" i="279"/>
  <c r="K138" i="279"/>
  <c r="J138" i="279"/>
  <c r="P137" i="279"/>
  <c r="M137" i="279" s="1"/>
  <c r="L137" i="279"/>
  <c r="K137" i="279"/>
  <c r="J137" i="279"/>
  <c r="P136" i="279"/>
  <c r="M136" i="279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 s="1"/>
  <c r="L133" i="279"/>
  <c r="K133" i="279"/>
  <c r="J133" i="279"/>
  <c r="P132" i="279"/>
  <c r="M132" i="279" s="1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/>
  <c r="L128" i="279"/>
  <c r="K128" i="279"/>
  <c r="J128" i="279"/>
  <c r="P127" i="279"/>
  <c r="M127" i="279" s="1"/>
  <c r="L127" i="279"/>
  <c r="K127" i="279"/>
  <c r="J127" i="279"/>
  <c r="P126" i="279"/>
  <c r="M126" i="279" s="1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 s="1"/>
  <c r="L121" i="279"/>
  <c r="K121" i="279"/>
  <c r="J121" i="279"/>
  <c r="P120" i="279"/>
  <c r="M120" i="279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 s="1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/>
  <c r="L114" i="279"/>
  <c r="K114" i="279"/>
  <c r="J114" i="279"/>
  <c r="P113" i="279"/>
  <c r="M113" i="279" s="1"/>
  <c r="L113" i="279"/>
  <c r="K113" i="279"/>
  <c r="J113" i="279"/>
  <c r="P112" i="279"/>
  <c r="M112" i="279"/>
  <c r="L112" i="279"/>
  <c r="K112" i="279"/>
  <c r="J112" i="279"/>
  <c r="P111" i="279"/>
  <c r="M111" i="279" s="1"/>
  <c r="L111" i="279"/>
  <c r="K111" i="279"/>
  <c r="J111" i="279"/>
  <c r="P110" i="279"/>
  <c r="M110" i="279" s="1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 s="1"/>
  <c r="L106" i="279"/>
  <c r="K106" i="279"/>
  <c r="J106" i="279"/>
  <c r="P105" i="279"/>
  <c r="M105" i="279" s="1"/>
  <c r="L105" i="279"/>
  <c r="K105" i="279"/>
  <c r="J105" i="279"/>
  <c r="P104" i="279"/>
  <c r="M104" i="279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 s="1"/>
  <c r="L101" i="279"/>
  <c r="K101" i="279"/>
  <c r="J101" i="279"/>
  <c r="P100" i="279"/>
  <c r="M100" i="279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/>
  <c r="L96" i="279"/>
  <c r="K96" i="279"/>
  <c r="J96" i="279"/>
  <c r="P95" i="279"/>
  <c r="M95" i="279" s="1"/>
  <c r="L95" i="279"/>
  <c r="K95" i="279"/>
  <c r="J95" i="279"/>
  <c r="P94" i="279"/>
  <c r="M94" i="279" s="1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 s="1"/>
  <c r="L89" i="279"/>
  <c r="K89" i="279"/>
  <c r="J89" i="279"/>
  <c r="P88" i="279"/>
  <c r="M88" i="279"/>
  <c r="L88" i="279"/>
  <c r="K88" i="279"/>
  <c r="J88" i="279"/>
  <c r="P87" i="279"/>
  <c r="M87" i="279"/>
  <c r="L87" i="279"/>
  <c r="K87" i="279"/>
  <c r="J87" i="279"/>
  <c r="P86" i="279"/>
  <c r="M86" i="279" s="1"/>
  <c r="L86" i="279"/>
  <c r="K86" i="279"/>
  <c r="J86" i="279"/>
  <c r="P85" i="279"/>
  <c r="M85" i="279" s="1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/>
  <c r="L82" i="279"/>
  <c r="K82" i="279"/>
  <c r="J82" i="279"/>
  <c r="P81" i="279"/>
  <c r="M81" i="279" s="1"/>
  <c r="L81" i="279"/>
  <c r="K81" i="279"/>
  <c r="J81" i="279"/>
  <c r="P80" i="279"/>
  <c r="M80" i="279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 s="1"/>
  <c r="L74" i="279"/>
  <c r="K74" i="279"/>
  <c r="J74" i="279"/>
  <c r="P73" i="279"/>
  <c r="M73" i="279" s="1"/>
  <c r="L73" i="279"/>
  <c r="K73" i="279"/>
  <c r="J73" i="279"/>
  <c r="P72" i="279"/>
  <c r="M72" i="279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 s="1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/>
  <c r="L66" i="279"/>
  <c r="K66" i="279"/>
  <c r="J66" i="279"/>
  <c r="P65" i="279"/>
  <c r="M65" i="279" s="1"/>
  <c r="L65" i="279"/>
  <c r="K65" i="279"/>
  <c r="J65" i="279"/>
  <c r="P64" i="279"/>
  <c r="M64" i="279"/>
  <c r="L64" i="279"/>
  <c r="K64" i="279"/>
  <c r="J64" i="279"/>
  <c r="P63" i="279"/>
  <c r="M63" i="279" s="1"/>
  <c r="L63" i="279"/>
  <c r="K63" i="279"/>
  <c r="J63" i="279"/>
  <c r="P62" i="279"/>
  <c r="M62" i="279" s="1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 s="1"/>
  <c r="L58" i="279"/>
  <c r="K58" i="279"/>
  <c r="J58" i="279"/>
  <c r="P57" i="279"/>
  <c r="M57" i="279" s="1"/>
  <c r="L57" i="279"/>
  <c r="K57" i="279"/>
  <c r="J57" i="279"/>
  <c r="P56" i="279"/>
  <c r="M56" i="279"/>
  <c r="L56" i="279"/>
  <c r="K56" i="279"/>
  <c r="J56" i="279"/>
  <c r="P55" i="279"/>
  <c r="M55" i="279"/>
  <c r="L55" i="279"/>
  <c r="K55" i="279"/>
  <c r="J55" i="279"/>
  <c r="P54" i="279"/>
  <c r="M54" i="279" s="1"/>
  <c r="L54" i="279"/>
  <c r="K54" i="279"/>
  <c r="J54" i="279"/>
  <c r="P53" i="279"/>
  <c r="M53" i="279" s="1"/>
  <c r="L53" i="279"/>
  <c r="K53" i="279"/>
  <c r="J53" i="279"/>
  <c r="P52" i="279"/>
  <c r="M52" i="279"/>
  <c r="L52" i="279"/>
  <c r="K52" i="279"/>
  <c r="J52" i="279"/>
  <c r="P51" i="279"/>
  <c r="M51" i="279" s="1"/>
  <c r="L51" i="279"/>
  <c r="K51" i="279"/>
  <c r="J51" i="279"/>
  <c r="P50" i="279"/>
  <c r="M50" i="279"/>
  <c r="L50" i="279"/>
  <c r="K50" i="279"/>
  <c r="J50" i="279"/>
  <c r="P49" i="279"/>
  <c r="M49" i="279" s="1"/>
  <c r="L49" i="279"/>
  <c r="K49" i="279"/>
  <c r="J49" i="279"/>
  <c r="P48" i="279"/>
  <c r="M48" i="279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 s="1"/>
  <c r="L42" i="279"/>
  <c r="K42" i="279"/>
  <c r="J42" i="279"/>
  <c r="P41" i="279"/>
  <c r="M41" i="279" s="1"/>
  <c r="L41" i="279"/>
  <c r="K41" i="279"/>
  <c r="J41" i="279"/>
  <c r="P40" i="279"/>
  <c r="M40" i="279"/>
  <c r="L40" i="279"/>
  <c r="K40" i="279"/>
  <c r="J40" i="279"/>
  <c r="H5" i="279"/>
  <c r="D5" i="279"/>
  <c r="C5" i="279"/>
  <c r="A5" i="279"/>
  <c r="A1" i="279"/>
  <c r="E2" i="236"/>
  <c r="C2" i="231"/>
  <c r="R44" i="236"/>
  <c r="E42" i="236" s="1"/>
  <c r="I19" i="236"/>
  <c r="G19" i="236"/>
  <c r="E19" i="236"/>
  <c r="B31" i="236" s="1"/>
  <c r="D19" i="236"/>
  <c r="C19" i="236"/>
  <c r="I17" i="236"/>
  <c r="G17" i="236"/>
  <c r="E17" i="236"/>
  <c r="B30" i="236" s="1"/>
  <c r="F38" i="236"/>
  <c r="D17" i="236"/>
  <c r="C17" i="236"/>
  <c r="I15" i="236"/>
  <c r="G15" i="236"/>
  <c r="E15" i="236"/>
  <c r="F27" i="236" s="1"/>
  <c r="F36" i="236"/>
  <c r="D15" i="236"/>
  <c r="C15" i="236"/>
  <c r="I13" i="236"/>
  <c r="G13" i="236"/>
  <c r="E13" i="236"/>
  <c r="B28" i="236"/>
  <c r="F34" i="236"/>
  <c r="D13" i="236"/>
  <c r="C13" i="236"/>
  <c r="I11" i="236"/>
  <c r="G11" i="236"/>
  <c r="E11" i="236"/>
  <c r="B25" i="236" s="1"/>
  <c r="C38" i="236"/>
  <c r="D11" i="236"/>
  <c r="C11" i="236"/>
  <c r="I9" i="236"/>
  <c r="G9" i="236"/>
  <c r="E9" i="236"/>
  <c r="B24" i="236" s="1"/>
  <c r="C36" i="236"/>
  <c r="D9" i="236"/>
  <c r="C9" i="236"/>
  <c r="I7" i="236"/>
  <c r="G7" i="236"/>
  <c r="E7" i="236"/>
  <c r="B23" i="236"/>
  <c r="C34" i="236"/>
  <c r="D7" i="236"/>
  <c r="C7" i="236"/>
  <c r="Y5" i="236"/>
  <c r="L4" i="236"/>
  <c r="K49" i="236" s="1"/>
  <c r="E4" i="236"/>
  <c r="A4" i="236"/>
  <c r="Y3" i="236"/>
  <c r="AJ1" i="236" s="1"/>
  <c r="A1" i="236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 s="1"/>
  <c r="L154" i="231"/>
  <c r="K154" i="231"/>
  <c r="J154" i="231"/>
  <c r="P153" i="231"/>
  <c r="M153" i="231"/>
  <c r="L153" i="231"/>
  <c r="K153" i="231"/>
  <c r="J153" i="231"/>
  <c r="P152" i="231"/>
  <c r="M152" i="231" s="1"/>
  <c r="L152" i="231"/>
  <c r="K152" i="231"/>
  <c r="J152" i="231"/>
  <c r="P151" i="231"/>
  <c r="M151" i="231"/>
  <c r="L151" i="231"/>
  <c r="K151" i="231"/>
  <c r="J151" i="231"/>
  <c r="P150" i="231"/>
  <c r="M150" i="231" s="1"/>
  <c r="L150" i="231"/>
  <c r="K150" i="231"/>
  <c r="J150" i="231"/>
  <c r="P149" i="231"/>
  <c r="M149" i="231"/>
  <c r="L149" i="231"/>
  <c r="K149" i="231"/>
  <c r="J149" i="231"/>
  <c r="P148" i="231"/>
  <c r="M148" i="231" s="1"/>
  <c r="L148" i="231"/>
  <c r="K148" i="231"/>
  <c r="J148" i="231"/>
  <c r="P147" i="231"/>
  <c r="M147" i="231" s="1"/>
  <c r="L147" i="231"/>
  <c r="K147" i="231"/>
  <c r="J147" i="231"/>
  <c r="P146" i="231"/>
  <c r="M146" i="231" s="1"/>
  <c r="L146" i="231"/>
  <c r="K146" i="231"/>
  <c r="J146" i="231"/>
  <c r="P145" i="231"/>
  <c r="M145" i="231" s="1"/>
  <c r="L145" i="231"/>
  <c r="K145" i="231"/>
  <c r="J145" i="231"/>
  <c r="P144" i="231"/>
  <c r="M144" i="231" s="1"/>
  <c r="L144" i="231"/>
  <c r="K144" i="231"/>
  <c r="J144" i="231"/>
  <c r="P143" i="231"/>
  <c r="M143" i="231"/>
  <c r="L143" i="231"/>
  <c r="K143" i="231"/>
  <c r="J143" i="231"/>
  <c r="P142" i="231"/>
  <c r="M142" i="23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/>
  <c r="L139" i="231"/>
  <c r="K139" i="231"/>
  <c r="J139" i="231"/>
  <c r="P138" i="231"/>
  <c r="M138" i="231" s="1"/>
  <c r="L138" i="231"/>
  <c r="K138" i="231"/>
  <c r="J138" i="231"/>
  <c r="P137" i="231"/>
  <c r="M137" i="23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 s="1"/>
  <c r="L134" i="231"/>
  <c r="K134" i="231"/>
  <c r="J134" i="231"/>
  <c r="P133" i="231"/>
  <c r="M133" i="231"/>
  <c r="L133" i="231"/>
  <c r="K133" i="231"/>
  <c r="J133" i="231"/>
  <c r="P132" i="231"/>
  <c r="M132" i="231" s="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 s="1"/>
  <c r="L128" i="231"/>
  <c r="K128" i="231"/>
  <c r="J128" i="231"/>
  <c r="P127" i="231"/>
  <c r="M127" i="231"/>
  <c r="L127" i="231"/>
  <c r="K127" i="231"/>
  <c r="J127" i="231"/>
  <c r="P126" i="231"/>
  <c r="M126" i="23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 s="1"/>
  <c r="L122" i="231"/>
  <c r="K122" i="231"/>
  <c r="J122" i="231"/>
  <c r="P121" i="231"/>
  <c r="M121" i="231" s="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/>
  <c r="L118" i="231"/>
  <c r="K118" i="231"/>
  <c r="J118" i="231"/>
  <c r="P117" i="231"/>
  <c r="M117" i="231"/>
  <c r="L117" i="231"/>
  <c r="K117" i="231"/>
  <c r="J117" i="231"/>
  <c r="P116" i="231"/>
  <c r="M116" i="231" s="1"/>
  <c r="L116" i="231"/>
  <c r="K116" i="231"/>
  <c r="J116" i="231"/>
  <c r="P115" i="231"/>
  <c r="M115" i="231" s="1"/>
  <c r="L115" i="231"/>
  <c r="K115" i="231"/>
  <c r="J115" i="231"/>
  <c r="P114" i="231"/>
  <c r="M114" i="231"/>
  <c r="L114" i="231"/>
  <c r="K114" i="231"/>
  <c r="J114" i="231"/>
  <c r="P113" i="231"/>
  <c r="M113" i="231" s="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/>
  <c r="L110" i="231"/>
  <c r="K110" i="231"/>
  <c r="J110" i="231"/>
  <c r="P109" i="231"/>
  <c r="M109" i="23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 s="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/>
  <c r="L102" i="231"/>
  <c r="K102" i="231"/>
  <c r="J102" i="231"/>
  <c r="P101" i="231"/>
  <c r="M101" i="231" s="1"/>
  <c r="L101" i="231"/>
  <c r="K101" i="231"/>
  <c r="J101" i="231"/>
  <c r="P100" i="231"/>
  <c r="M100" i="231" s="1"/>
  <c r="L100" i="231"/>
  <c r="K100" i="231"/>
  <c r="J100" i="231"/>
  <c r="P99" i="231"/>
  <c r="M99" i="231" s="1"/>
  <c r="L99" i="231"/>
  <c r="K99" i="231"/>
  <c r="J99" i="231"/>
  <c r="P98" i="231"/>
  <c r="M98" i="231"/>
  <c r="L98" i="231"/>
  <c r="K98" i="231"/>
  <c r="J98" i="231"/>
  <c r="P97" i="231"/>
  <c r="M97" i="231" s="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/>
  <c r="L86" i="231"/>
  <c r="K86" i="231"/>
  <c r="J86" i="231"/>
  <c r="P85" i="231"/>
  <c r="M85" i="231"/>
  <c r="L85" i="231"/>
  <c r="K85" i="231"/>
  <c r="J85" i="231"/>
  <c r="P84" i="231"/>
  <c r="M84" i="231" s="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 s="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/>
  <c r="L77" i="231"/>
  <c r="K77" i="231"/>
  <c r="J77" i="231"/>
  <c r="P76" i="231"/>
  <c r="M76" i="231" s="1"/>
  <c r="L76" i="231"/>
  <c r="K76" i="231"/>
  <c r="J76" i="231"/>
  <c r="P75" i="231"/>
  <c r="M75" i="231" s="1"/>
  <c r="L75" i="231"/>
  <c r="K75" i="231"/>
  <c r="J75" i="231"/>
  <c r="P74" i="231"/>
  <c r="M74" i="231"/>
  <c r="L74" i="231"/>
  <c r="K74" i="231"/>
  <c r="J74" i="231"/>
  <c r="P73" i="231"/>
  <c r="M73" i="231" s="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/>
  <c r="L70" i="231"/>
  <c r="K70" i="231"/>
  <c r="J70" i="231"/>
  <c r="P69" i="231"/>
  <c r="M69" i="231" s="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 s="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/>
  <c r="L62" i="231"/>
  <c r="K62" i="231"/>
  <c r="J62" i="231"/>
  <c r="P61" i="231"/>
  <c r="M61" i="231"/>
  <c r="L61" i="231"/>
  <c r="K61" i="231"/>
  <c r="J61" i="231"/>
  <c r="P60" i="231"/>
  <c r="M60" i="231" s="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/>
  <c r="L54" i="231"/>
  <c r="K54" i="231"/>
  <c r="J54" i="231"/>
  <c r="P53" i="231"/>
  <c r="M53" i="231"/>
  <c r="L53" i="231"/>
  <c r="K53" i="231"/>
  <c r="J53" i="231"/>
  <c r="P52" i="231"/>
  <c r="M52" i="231" s="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C5" i="9"/>
  <c r="D5" i="9"/>
  <c r="H5" i="9"/>
  <c r="P22" i="2"/>
  <c r="P23" i="2"/>
  <c r="P24" i="2"/>
  <c r="P25" i="2"/>
  <c r="P26" i="2"/>
  <c r="P27" i="2"/>
  <c r="P28" i="2"/>
  <c r="P29" i="2"/>
  <c r="L13" i="88"/>
  <c r="L11" i="88"/>
  <c r="L9" i="88"/>
  <c r="L7" i="88"/>
  <c r="Y5" i="88"/>
  <c r="AH1" i="88" s="1"/>
  <c r="Y3" i="88"/>
  <c r="E13" i="88"/>
  <c r="J18" i="88" s="1"/>
  <c r="I13" i="88"/>
  <c r="G13" i="88"/>
  <c r="D13" i="88"/>
  <c r="C13" i="88"/>
  <c r="M4" i="88"/>
  <c r="K41" i="88"/>
  <c r="E11" i="88"/>
  <c r="H18" i="88" s="1"/>
  <c r="E9" i="88"/>
  <c r="E7" i="88"/>
  <c r="B19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J151" i="9"/>
  <c r="K151" i="9"/>
  <c r="L151" i="9"/>
  <c r="P151" i="9"/>
  <c r="M151" i="9"/>
  <c r="J152" i="9"/>
  <c r="K152" i="9"/>
  <c r="L152" i="9"/>
  <c r="P152" i="9"/>
  <c r="M152" i="9"/>
  <c r="J153" i="9"/>
  <c r="K153" i="9"/>
  <c r="L153" i="9"/>
  <c r="P153" i="9"/>
  <c r="M153" i="9" s="1"/>
  <c r="J154" i="9"/>
  <c r="K154" i="9"/>
  <c r="L154" i="9"/>
  <c r="P154" i="9"/>
  <c r="M154" i="9" s="1"/>
  <c r="J155" i="9"/>
  <c r="K155" i="9"/>
  <c r="L155" i="9"/>
  <c r="P155" i="9"/>
  <c r="M155" i="9" s="1"/>
  <c r="J156" i="9"/>
  <c r="K156" i="9"/>
  <c r="L156" i="9"/>
  <c r="P156" i="9"/>
  <c r="M156" i="9"/>
  <c r="J135" i="9"/>
  <c r="K135" i="9"/>
  <c r="L135" i="9"/>
  <c r="P135" i="9"/>
  <c r="M135" i="9" s="1"/>
  <c r="J136" i="9"/>
  <c r="K136" i="9"/>
  <c r="L136" i="9"/>
  <c r="P136" i="9"/>
  <c r="M136" i="9" s="1"/>
  <c r="J137" i="9"/>
  <c r="K137" i="9"/>
  <c r="L137" i="9"/>
  <c r="P137" i="9"/>
  <c r="M137" i="9"/>
  <c r="J138" i="9"/>
  <c r="K138" i="9"/>
  <c r="L138" i="9"/>
  <c r="P138" i="9"/>
  <c r="M138" i="9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 s="1"/>
  <c r="J144" i="9"/>
  <c r="K144" i="9"/>
  <c r="L144" i="9"/>
  <c r="P144" i="9"/>
  <c r="M144" i="9" s="1"/>
  <c r="J145" i="9"/>
  <c r="K145" i="9"/>
  <c r="L145" i="9"/>
  <c r="P145" i="9"/>
  <c r="M145" i="9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/>
  <c r="J47" i="9"/>
  <c r="K47" i="9"/>
  <c r="L47" i="9"/>
  <c r="P47" i="9"/>
  <c r="M47" i="9" s="1"/>
  <c r="J48" i="9"/>
  <c r="K48" i="9"/>
  <c r="L48" i="9"/>
  <c r="P48" i="9"/>
  <c r="M48" i="9" s="1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/>
  <c r="J63" i="9"/>
  <c r="K63" i="9"/>
  <c r="L63" i="9"/>
  <c r="P63" i="9"/>
  <c r="M63" i="9" s="1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/>
  <c r="J67" i="9"/>
  <c r="K67" i="9"/>
  <c r="L67" i="9"/>
  <c r="P67" i="9"/>
  <c r="M67" i="9"/>
  <c r="J68" i="9"/>
  <c r="K68" i="9"/>
  <c r="L68" i="9"/>
  <c r="P68" i="9"/>
  <c r="M68" i="9" s="1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 s="1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/>
  <c r="J84" i="9"/>
  <c r="K84" i="9"/>
  <c r="L84" i="9"/>
  <c r="P84" i="9"/>
  <c r="M84" i="9" s="1"/>
  <c r="J85" i="9"/>
  <c r="K85" i="9"/>
  <c r="L85" i="9"/>
  <c r="P85" i="9"/>
  <c r="M85" i="9" s="1"/>
  <c r="J86" i="9"/>
  <c r="K86" i="9"/>
  <c r="L86" i="9"/>
  <c r="P86" i="9"/>
  <c r="M86" i="9"/>
  <c r="J87" i="9"/>
  <c r="K87" i="9"/>
  <c r="L87" i="9"/>
  <c r="P87" i="9"/>
  <c r="M87" i="9" s="1"/>
  <c r="J88" i="9"/>
  <c r="K88" i="9"/>
  <c r="L88" i="9"/>
  <c r="P88" i="9"/>
  <c r="M88" i="9" s="1"/>
  <c r="J89" i="9"/>
  <c r="K89" i="9"/>
  <c r="L89" i="9"/>
  <c r="P89" i="9"/>
  <c r="M89" i="9" s="1"/>
  <c r="J90" i="9"/>
  <c r="K90" i="9"/>
  <c r="L90" i="9"/>
  <c r="P90" i="9"/>
  <c r="M90" i="9"/>
  <c r="J91" i="9"/>
  <c r="K91" i="9"/>
  <c r="L91" i="9"/>
  <c r="P91" i="9"/>
  <c r="M91" i="9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/>
  <c r="J95" i="9"/>
  <c r="K95" i="9"/>
  <c r="L95" i="9"/>
  <c r="P95" i="9"/>
  <c r="M95" i="9" s="1"/>
  <c r="J96" i="9"/>
  <c r="K96" i="9"/>
  <c r="L96" i="9"/>
  <c r="P96" i="9"/>
  <c r="M96" i="9" s="1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 s="1"/>
  <c r="J104" i="9"/>
  <c r="K104" i="9"/>
  <c r="L104" i="9"/>
  <c r="P104" i="9"/>
  <c r="M104" i="9" s="1"/>
  <c r="J105" i="9"/>
  <c r="K105" i="9"/>
  <c r="L105" i="9"/>
  <c r="P105" i="9"/>
  <c r="M105" i="9" s="1"/>
  <c r="J106" i="9"/>
  <c r="K106" i="9"/>
  <c r="L106" i="9"/>
  <c r="P106" i="9"/>
  <c r="M106" i="9"/>
  <c r="J107" i="9"/>
  <c r="K107" i="9"/>
  <c r="L107" i="9"/>
  <c r="P107" i="9"/>
  <c r="M107" i="9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 s="1"/>
  <c r="J112" i="9"/>
  <c r="K112" i="9"/>
  <c r="L112" i="9"/>
  <c r="P112" i="9"/>
  <c r="M112" i="9" s="1"/>
  <c r="J113" i="9"/>
  <c r="K113" i="9"/>
  <c r="L113" i="9"/>
  <c r="P113" i="9"/>
  <c r="M113" i="9" s="1"/>
  <c r="J114" i="9"/>
  <c r="K114" i="9"/>
  <c r="L114" i="9"/>
  <c r="P114" i="9"/>
  <c r="M114" i="9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/>
  <c r="J123" i="9"/>
  <c r="K123" i="9"/>
  <c r="L123" i="9"/>
  <c r="P123" i="9"/>
  <c r="M123" i="9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 s="1"/>
  <c r="J133" i="9"/>
  <c r="K133" i="9"/>
  <c r="L133" i="9"/>
  <c r="P133" i="9"/>
  <c r="M133" i="9" s="1"/>
  <c r="J134" i="9"/>
  <c r="K134" i="9"/>
  <c r="L134" i="9"/>
  <c r="P134" i="9"/>
  <c r="M134" i="9"/>
  <c r="A1" i="9"/>
  <c r="AK1" i="88"/>
  <c r="AK1" i="236"/>
  <c r="B19" i="281"/>
  <c r="J18" i="281"/>
  <c r="D22" i="236"/>
  <c r="D27" i="236"/>
  <c r="H22" i="236"/>
  <c r="H27" i="236"/>
  <c r="B22" i="88"/>
  <c r="D18" i="88"/>
  <c r="AJ1" i="88" l="1"/>
  <c r="AF1" i="88"/>
  <c r="AB1" i="236"/>
  <c r="B21" i="88"/>
  <c r="B21" i="281"/>
  <c r="AB1" i="88"/>
  <c r="AC1" i="236"/>
  <c r="J27" i="236"/>
  <c r="AG1" i="88"/>
  <c r="F18" i="88"/>
  <c r="B20" i="88"/>
  <c r="AI1" i="88"/>
  <c r="B29" i="236"/>
  <c r="E43" i="236"/>
  <c r="AD1" i="281"/>
  <c r="AJ1" i="281"/>
  <c r="AK1" i="281"/>
  <c r="AF1" i="281"/>
  <c r="AG1" i="281"/>
  <c r="F22" i="236"/>
  <c r="AH1" i="281"/>
  <c r="AC1" i="281"/>
  <c r="AB1" i="281"/>
  <c r="AE1" i="281"/>
  <c r="AG1" i="236"/>
  <c r="AH1" i="236"/>
  <c r="B20" i="281"/>
  <c r="AE1" i="236"/>
  <c r="AD1" i="88"/>
  <c r="AE1" i="88"/>
  <c r="AD1" i="236"/>
  <c r="AF1" i="236"/>
  <c r="AI1" i="236"/>
  <c r="AC1" i="8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F8EA968B-57D9-4EA2-96C2-BEA024C1CA2A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183366C6-56F8-41CE-B6C8-99DD05A22EE2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3106EA63-2D2C-4EAB-9C80-D9E5604DD1A7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237B7912-8ECE-41C5-A578-AAC7F7F3661D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Anders Wennberg</author>
  </authors>
  <commentList>
    <comment ref="N6" authorId="0" shapeId="0" xr:uid="{D9AEECE3-2FE1-4640-A2D4-E46FF9F7B528}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 xr:uid="{811C32AC-0401-41F5-9277-B9F1697FEC09}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sharedStrings.xml><?xml version="1.0" encoding="utf-8"?>
<sst xmlns="http://schemas.openxmlformats.org/spreadsheetml/2006/main" count="839" uniqueCount="253">
  <si>
    <t>Seed Sort</t>
  </si>
  <si>
    <t>AccSort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</si>
  <si>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</si>
  <si>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</si>
  <si>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</si>
  <si>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</si>
  <si>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</si>
  <si>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</si>
  <si>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</si>
  <si>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</si>
  <si>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</si>
  <si>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</si>
  <si>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</si>
  <si>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</si>
  <si>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</si>
  <si>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</si>
  <si>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</si>
  <si>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</si>
  <si>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</si>
  <si>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</si>
  <si>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</si>
  <si>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</si>
  <si>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</si>
  <si>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</si>
  <si>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</si>
  <si>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</si>
  <si>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</si>
  <si>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</si>
  <si>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</si>
  <si>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</si>
  <si>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</si>
  <si>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</si>
  <si>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</si>
  <si>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</si>
  <si>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</si>
  <si>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</si>
  <si>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</si>
  <si>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</si>
  <si>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</si>
  <si>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</si>
  <si>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</si>
  <si>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</si>
  <si>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</si>
  <si>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</si>
  <si>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</si>
  <si>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</si>
  <si>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</si>
  <si>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</si>
  <si>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</si>
  <si>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</si>
  <si>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</si>
  <si>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</si>
  <si>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</si>
  <si>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</si>
  <si>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</si>
  <si>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</si>
  <si>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</si>
  <si>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</si>
  <si>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</si>
  <si>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</si>
  <si>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</si>
  <si>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</si>
  <si>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</si>
  <si>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</si>
  <si>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</si>
  <si>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</si>
  <si>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</si>
  <si>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</si>
  <si>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</si>
  <si>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</si>
  <si>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</si>
  <si>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</si>
  <si>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</si>
  <si>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</si>
  <si>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</si>
  <si>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</si>
  <si>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</si>
  <si>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</si>
  <si>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</si>
  <si>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</si>
  <si>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</si>
  <si>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</si>
  <si>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</si>
  <si>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</si>
  <si>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</si>
  <si>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</si>
  <si>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</si>
  <si>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</si>
  <si>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</si>
  <si>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</si>
  <si>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</si>
  <si>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</si>
  <si>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</si>
  <si>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</si>
  <si>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</si>
  <si>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</si>
  <si>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</si>
  <si>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</si>
  <si>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</si>
  <si>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</si>
  <si>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</si>
  <si>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</si>
  <si>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E - F</t>
  </si>
  <si>
    <t>F - D</t>
  </si>
  <si>
    <t>D - G</t>
  </si>
  <si>
    <t>G - E</t>
  </si>
  <si>
    <t>F - E</t>
  </si>
  <si>
    <t>Fiú 3 kcs B</t>
  </si>
  <si>
    <t>Fiú 5 kcs B</t>
  </si>
  <si>
    <t>Fiú 7 kcs A</t>
  </si>
  <si>
    <t>Szeged</t>
  </si>
  <si>
    <t>Rákóczi Andrea</t>
  </si>
  <si>
    <t>Kiss György</t>
  </si>
  <si>
    <t>Fábián</t>
  </si>
  <si>
    <t>Konrád</t>
  </si>
  <si>
    <t>Csongrádi BJG</t>
  </si>
  <si>
    <t>Hmvhely Németh László Gimn.</t>
  </si>
  <si>
    <t>Ágasvári</t>
  </si>
  <si>
    <t>Mihály József</t>
  </si>
  <si>
    <t>Fejes</t>
  </si>
  <si>
    <t>Barnabás</t>
  </si>
  <si>
    <t>Kiss Bálint Ált.Isk. Szentes</t>
  </si>
  <si>
    <t>Tóth</t>
  </si>
  <si>
    <t>Zoltán István</t>
  </si>
  <si>
    <t>Buchholcz</t>
  </si>
  <si>
    <t>Buda Mihály</t>
  </si>
  <si>
    <t>SZTE Báthory István Gyak.</t>
  </si>
  <si>
    <t xml:space="preserve">Baranyi </t>
  </si>
  <si>
    <t>Bogát Dávid</t>
  </si>
  <si>
    <t>Karcsú</t>
  </si>
  <si>
    <t>Gellért</t>
  </si>
  <si>
    <t>Mendebaba</t>
  </si>
  <si>
    <t>Maxim</t>
  </si>
  <si>
    <t>Szegedi Radnóti M.</t>
  </si>
  <si>
    <t>Ladányi</t>
  </si>
  <si>
    <t>Dániel</t>
  </si>
  <si>
    <t>Vince</t>
  </si>
  <si>
    <t>Szegedi Arany J.</t>
  </si>
  <si>
    <t>Brcán</t>
  </si>
  <si>
    <t>Ignác Tamás</t>
  </si>
  <si>
    <t>Tiszaparti Ált. Isk.</t>
  </si>
  <si>
    <t>Zádori</t>
  </si>
  <si>
    <t>Kristóf</t>
  </si>
  <si>
    <t xml:space="preserve">Karcsú </t>
  </si>
  <si>
    <t>József</t>
  </si>
  <si>
    <t>Dávid</t>
  </si>
  <si>
    <t>Sonkodi</t>
  </si>
  <si>
    <t>Milos Bálint</t>
  </si>
  <si>
    <t>Diákolimpia Cs-Cs.Megye</t>
  </si>
  <si>
    <t>JÁTÉKREND  05.07. szerda</t>
  </si>
  <si>
    <t>Az aktuális helyzetről a 30 / 515-4142--s számon érdeklődhet</t>
  </si>
  <si>
    <t>Előre tervezett</t>
  </si>
  <si>
    <t>Pályára ment</t>
  </si>
  <si>
    <t>vsz</t>
  </si>
  <si>
    <t>pálya</t>
  </si>
  <si>
    <t>eredmény</t>
  </si>
  <si>
    <t>10.00</t>
  </si>
  <si>
    <t>F 3 kcs B</t>
  </si>
  <si>
    <t>Fábián Konrád</t>
  </si>
  <si>
    <t>Ágasvári Mihály József</t>
  </si>
  <si>
    <t>Fejes Barnabás</t>
  </si>
  <si>
    <t>Tóth Zoltán István</t>
  </si>
  <si>
    <t>F 7 kcs A</t>
  </si>
  <si>
    <t>Zádori Kristóf</t>
  </si>
  <si>
    <t>Sonkodi Milos Bálint</t>
  </si>
  <si>
    <t>Karcsú József</t>
  </si>
  <si>
    <t>Ladányi Dávid</t>
  </si>
  <si>
    <t>10.30</t>
  </si>
  <si>
    <t>F 5 kcs B</t>
  </si>
  <si>
    <t>Karcsú Gellért</t>
  </si>
  <si>
    <t>Baranyi Bogát Dávid</t>
  </si>
  <si>
    <t>Brcán Ignác Tamás</t>
  </si>
  <si>
    <t>Ladányi Dániel</t>
  </si>
  <si>
    <t>Ladányi Vince</t>
  </si>
  <si>
    <t>Mendebaba Maxim</t>
  </si>
  <si>
    <t>11.15</t>
  </si>
  <si>
    <t>F 7 kcs  A</t>
  </si>
  <si>
    <t>12.00</t>
  </si>
  <si>
    <t>Buchholcz Buda Mihály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</si>
  <si>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</si>
  <si>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</si>
  <si>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</si>
  <si>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</si>
  <si>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</si>
  <si>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</si>
  <si>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</si>
  <si>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</si>
  <si>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</si>
  <si>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</si>
  <si>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</si>
  <si>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Csongrád-Csanád Vármegyei Diáksport Egyesület</t>
  </si>
  <si>
    <t>Csongrád DSB</t>
  </si>
  <si>
    <t>Tenisz Diákolimpia</t>
  </si>
  <si>
    <t>Tenisz</t>
  </si>
  <si>
    <t xml:space="preserve">III.kcs Tenisz U11 zöld labdával, P+S szabály </t>
  </si>
  <si>
    <t>Csongrádi Batsányi János Gimnázium és Kollégium</t>
  </si>
  <si>
    <t>Csongrád</t>
  </si>
  <si>
    <t>Huszák Béla</t>
  </si>
  <si>
    <t>Hódmezővásárhely DSSZ</t>
  </si>
  <si>
    <t>Németh László Gimnázium, Általános Iskola</t>
  </si>
  <si>
    <t>Hódmezővásárhely</t>
  </si>
  <si>
    <t>Mucsi Dénes</t>
  </si>
  <si>
    <t>Szentes DSB</t>
  </si>
  <si>
    <t>Kiss Bálint Református Általános Iskola, Óvoda és Bölcsőde</t>
  </si>
  <si>
    <t>Szentes</t>
  </si>
  <si>
    <t>Dósai-Molnár Szilvia</t>
  </si>
  <si>
    <t>Szeged DSB</t>
  </si>
  <si>
    <t>L</t>
  </si>
  <si>
    <t>Szegedi Tudományegyetem Báthory István Gyakorló Gimnázium és Általános Iskola</t>
  </si>
  <si>
    <t>Varga Hanna</t>
  </si>
  <si>
    <t>Kazi Zsuzsa</t>
  </si>
  <si>
    <t>Remzső Hanga</t>
  </si>
  <si>
    <t>IV.kcs Tenisz U12</t>
  </si>
  <si>
    <t>Gutyan Szabolcs</t>
  </si>
  <si>
    <t>Szentesi Koszta József Általános Iskola</t>
  </si>
  <si>
    <t>Nagy Bence Bertalan</t>
  </si>
  <si>
    <t>Józsa-Szerdahelyi Anett Zita</t>
  </si>
  <si>
    <t>V.kcs Tenisz U14</t>
  </si>
  <si>
    <t>Czeglédi Tamás</t>
  </si>
  <si>
    <t>Baranyi Bogát Bálint</t>
  </si>
  <si>
    <t>Szegedi Radnóti Miklós Kísérleti Gimnázium</t>
  </si>
  <si>
    <t>Láng Imre Gábor</t>
  </si>
  <si>
    <t>Szegedi Arany János Általános Iskola</t>
  </si>
  <si>
    <t>Juhász Kitti</t>
  </si>
  <si>
    <t>Tisza-parti Általános Iskola</t>
  </si>
  <si>
    <t>Szilágyi Nóra</t>
  </si>
  <si>
    <t>VI.kcs Tenisz U16</t>
  </si>
  <si>
    <t>Szegedi Tömörkény István Gimnázium, Művészeti Szakgimnázium és Technikum</t>
  </si>
  <si>
    <t>Hegedüs Milán Norbert</t>
  </si>
  <si>
    <t>Schimplne Baji Krisztina</t>
  </si>
  <si>
    <t>Dornbach Bernadett</t>
  </si>
  <si>
    <t>Algyői Fehér Ignác Általános Iskola</t>
  </si>
  <si>
    <t>Algyő</t>
  </si>
  <si>
    <t>Gubacsi Noémi</t>
  </si>
  <si>
    <t>Retkes Zsolt Sándor</t>
  </si>
  <si>
    <t>Ágasvári Martin Márk</t>
  </si>
  <si>
    <t>Széphegyi Eszter</t>
  </si>
  <si>
    <t>Horváth-Varga Máté</t>
  </si>
  <si>
    <t>VII.kcs Tenisz U18</t>
  </si>
  <si>
    <t>Koltai Zalán Attila</t>
  </si>
  <si>
    <t>Hódmezővásárhelyi SZC Szentesi Boros Sámuel Technikum</t>
  </si>
  <si>
    <t>Szarka Nándor</t>
  </si>
  <si>
    <t>Sallai Róbert</t>
  </si>
  <si>
    <t>Kékesi Dóra</t>
  </si>
  <si>
    <t>Zádori Kristóf János</t>
  </si>
  <si>
    <t>Urbán Péter Ákos</t>
  </si>
  <si>
    <t>Sonkodi Bálint Milos</t>
  </si>
  <si>
    <t>Tasnádi-Csányi Alexandra</t>
  </si>
  <si>
    <t>Buchholcz Bora Gizella</t>
  </si>
  <si>
    <t>Kovacs Zoltán János</t>
  </si>
  <si>
    <t>VIII.kcs Tenisz U18+</t>
  </si>
  <si>
    <t>Farkas Martin</t>
  </si>
  <si>
    <t>dr. Zsurzsáné Kovács Katalin Klára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</si>
</sst>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d\-mmm\-yy"/>
  </numFmts>
  <fonts count="7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</cellStyleXfs>
  <cellXfs count="32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14" fontId="19" fillId="4" borderId="5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vertical="center"/>
    </xf>
    <xf numFmtId="49" fontId="19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2" fillId="2" borderId="0" xfId="1" applyFont="1" applyFill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3" fillId="2" borderId="6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20" fillId="2" borderId="7" xfId="0" applyNumberFormat="1" applyFont="1" applyFill="1" applyBorder="1" applyAlignment="1">
      <alignment horizontal="left" vertical="center"/>
    </xf>
    <xf numFmtId="49" fontId="20" fillId="2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vertical="center"/>
    </xf>
    <xf numFmtId="0" fontId="19" fillId="2" borderId="0" xfId="2" applyNumberFormat="1" applyFont="1" applyFill="1" applyAlignment="1" applyProtection="1">
      <alignment vertical="center"/>
      <protection locked="0"/>
    </xf>
    <xf numFmtId="0" fontId="20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5" fillId="2" borderId="0" xfId="0" applyNumberFormat="1" applyFont="1" applyFill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9" fontId="13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49" fontId="21" fillId="0" borderId="0" xfId="0" applyNumberFormat="1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0" applyNumberFormat="1" applyFont="1"/>
    <xf numFmtId="49" fontId="17" fillId="0" borderId="0" xfId="0" applyNumberFormat="1" applyFont="1" applyAlignment="1">
      <alignment horizontal="left"/>
    </xf>
    <xf numFmtId="49" fontId="18" fillId="2" borderId="19" xfId="0" applyNumberFormat="1" applyFont="1" applyFill="1" applyBorder="1" applyAlignment="1">
      <alignment horizontal="left" vertical="center"/>
    </xf>
    <xf numFmtId="49" fontId="18" fillId="2" borderId="20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wrapText="1"/>
    </xf>
    <xf numFmtId="49" fontId="10" fillId="5" borderId="21" xfId="0" applyNumberFormat="1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left"/>
    </xf>
    <xf numFmtId="49" fontId="18" fillId="2" borderId="20" xfId="0" applyNumberFormat="1" applyFont="1" applyFill="1" applyBorder="1" applyAlignment="1">
      <alignment horizontal="right" vertical="center"/>
    </xf>
    <xf numFmtId="49" fontId="11" fillId="2" borderId="20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49" fontId="18" fillId="6" borderId="4" xfId="0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/>
    </xf>
    <xf numFmtId="0" fontId="21" fillId="5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vertical="top"/>
    </xf>
    <xf numFmtId="49" fontId="33" fillId="0" borderId="0" xfId="0" applyNumberFormat="1" applyFont="1" applyAlignment="1">
      <alignment vertical="top"/>
    </xf>
    <xf numFmtId="49" fontId="17" fillId="0" borderId="0" xfId="0" applyNumberFormat="1" applyFont="1"/>
    <xf numFmtId="49" fontId="35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right" vertical="center"/>
    </xf>
    <xf numFmtId="0" fontId="31" fillId="2" borderId="24" xfId="0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10" fillId="2" borderId="27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0" fontId="10" fillId="6" borderId="7" xfId="0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vertical="center"/>
    </xf>
    <xf numFmtId="0" fontId="0" fillId="6" borderId="0" xfId="0" applyFill="1" applyAlignment="1">
      <alignment horizontal="center" vertical="center"/>
    </xf>
    <xf numFmtId="49" fontId="10" fillId="5" borderId="6" xfId="0" applyNumberFormat="1" applyFont="1" applyFill="1" applyBorder="1" applyAlignment="1">
      <alignment horizontal="center" wrapText="1"/>
    </xf>
    <xf numFmtId="49" fontId="10" fillId="6" borderId="7" xfId="0" applyNumberFormat="1" applyFont="1" applyFill="1" applyBorder="1" applyAlignment="1">
      <alignment vertical="center"/>
    </xf>
    <xf numFmtId="49" fontId="31" fillId="2" borderId="29" xfId="0" applyNumberFormat="1" applyFont="1" applyFill="1" applyBorder="1" applyAlignment="1">
      <alignment horizontal="left" vertical="center"/>
    </xf>
    <xf numFmtId="49" fontId="45" fillId="2" borderId="29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1" fillId="2" borderId="27" xfId="0" applyFont="1" applyFill="1" applyBorder="1" applyAlignment="1">
      <alignment vertical="center"/>
    </xf>
    <xf numFmtId="49" fontId="10" fillId="2" borderId="27" xfId="0" applyNumberFormat="1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8" fillId="2" borderId="32" xfId="0" applyFont="1" applyFill="1" applyBorder="1" applyAlignment="1">
      <alignment horizontal="left" vertical="center"/>
    </xf>
    <xf numFmtId="0" fontId="29" fillId="2" borderId="33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8" xfId="0" applyNumberFormat="1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49" fontId="48" fillId="0" borderId="0" xfId="0" applyNumberFormat="1" applyFont="1" applyAlignment="1">
      <alignment horizontal="center"/>
    </xf>
    <xf numFmtId="0" fontId="21" fillId="0" borderId="34" xfId="0" applyFont="1" applyBorder="1" applyAlignment="1">
      <alignment horizontal="center" vertical="center"/>
    </xf>
    <xf numFmtId="49" fontId="10" fillId="2" borderId="35" xfId="0" applyNumberFormat="1" applyFont="1" applyFill="1" applyBorder="1" applyAlignment="1">
      <alignment horizontal="center" wrapText="1"/>
    </xf>
    <xf numFmtId="49" fontId="12" fillId="0" borderId="0" xfId="0" applyNumberFormat="1" applyFont="1" applyAlignment="1">
      <alignment vertical="top"/>
    </xf>
    <xf numFmtId="0" fontId="32" fillId="5" borderId="18" xfId="0" applyFont="1" applyFill="1" applyBorder="1" applyAlignment="1">
      <alignment horizontal="center" vertical="center"/>
    </xf>
    <xf numFmtId="49" fontId="10" fillId="5" borderId="35" xfId="0" applyNumberFormat="1" applyFont="1" applyFill="1" applyBorder="1" applyAlignment="1">
      <alignment horizontal="center" wrapText="1"/>
    </xf>
    <xf numFmtId="1" fontId="32" fillId="5" borderId="11" xfId="0" applyNumberFormat="1" applyFont="1" applyFill="1" applyBorder="1" applyAlignment="1">
      <alignment horizontal="center" vertical="center"/>
    </xf>
    <xf numFmtId="49" fontId="10" fillId="5" borderId="36" xfId="0" applyNumberFormat="1" applyFont="1" applyFill="1" applyBorder="1" applyAlignment="1">
      <alignment horizontal="center" wrapText="1"/>
    </xf>
    <xf numFmtId="1" fontId="32" fillId="5" borderId="37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14" fontId="19" fillId="0" borderId="6" xfId="0" applyNumberFormat="1" applyFont="1" applyBorder="1" applyAlignment="1">
      <alignment horizontal="left" vertical="center"/>
    </xf>
    <xf numFmtId="49" fontId="49" fillId="2" borderId="4" xfId="0" applyNumberFormat="1" applyFont="1" applyFill="1" applyBorder="1" applyAlignment="1">
      <alignment vertical="center"/>
    </xf>
    <xf numFmtId="49" fontId="49" fillId="2" borderId="0" xfId="0" applyNumberFormat="1" applyFont="1" applyFill="1" applyAlignment="1">
      <alignment vertical="center"/>
    </xf>
    <xf numFmtId="49" fontId="50" fillId="2" borderId="0" xfId="0" applyNumberFormat="1" applyFont="1" applyFill="1" applyAlignment="1">
      <alignment horizontal="left" vertical="center"/>
    </xf>
    <xf numFmtId="0" fontId="36" fillId="2" borderId="38" xfId="0" applyFont="1" applyFill="1" applyBorder="1" applyAlignment="1">
      <alignment horizontal="center" wrapText="1"/>
    </xf>
    <xf numFmtId="0" fontId="36" fillId="5" borderId="38" xfId="0" applyFont="1" applyFill="1" applyBorder="1" applyAlignment="1">
      <alignment horizontal="center" wrapText="1"/>
    </xf>
    <xf numFmtId="49" fontId="37" fillId="0" borderId="0" xfId="0" applyNumberFormat="1" applyFont="1" applyAlignment="1">
      <alignment horizontal="center"/>
    </xf>
    <xf numFmtId="0" fontId="0" fillId="2" borderId="31" xfId="0" applyFill="1" applyBorder="1" applyAlignment="1">
      <alignment horizontal="center" vertical="center"/>
    </xf>
    <xf numFmtId="49" fontId="11" fillId="6" borderId="0" xfId="0" applyNumberFormat="1" applyFont="1" applyFill="1" applyAlignment="1">
      <alignment horizontal="left" vertical="center"/>
    </xf>
    <xf numFmtId="49" fontId="21" fillId="0" borderId="12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vertical="center"/>
    </xf>
    <xf numFmtId="0" fontId="31" fillId="2" borderId="26" xfId="0" applyFont="1" applyFill="1" applyBorder="1" applyAlignment="1">
      <alignment vertical="center"/>
    </xf>
    <xf numFmtId="49" fontId="10" fillId="2" borderId="39" xfId="0" applyNumberFormat="1" applyFont="1" applyFill="1" applyBorder="1" applyAlignment="1">
      <alignment horizontal="center" wrapText="1"/>
    </xf>
    <xf numFmtId="0" fontId="21" fillId="0" borderId="40" xfId="0" applyFont="1" applyBorder="1" applyAlignment="1">
      <alignment horizontal="center" vertical="center"/>
    </xf>
    <xf numFmtId="0" fontId="49" fillId="2" borderId="0" xfId="0" applyFont="1" applyFill="1"/>
    <xf numFmtId="0" fontId="32" fillId="5" borderId="7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49" fontId="52" fillId="0" borderId="6" xfId="0" applyNumberFormat="1" applyFont="1" applyBorder="1" applyAlignment="1">
      <alignment horizontal="right" vertical="center"/>
    </xf>
    <xf numFmtId="0" fontId="15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vertical="center"/>
    </xf>
    <xf numFmtId="49" fontId="54" fillId="2" borderId="19" xfId="0" applyNumberFormat="1" applyFont="1" applyFill="1" applyBorder="1" applyAlignment="1">
      <alignment horizontal="left" vertical="center"/>
    </xf>
    <xf numFmtId="49" fontId="6" fillId="6" borderId="0" xfId="0" applyNumberFormat="1" applyFont="1" applyFill="1" applyAlignment="1">
      <alignment vertical="top"/>
    </xf>
    <xf numFmtId="49" fontId="48" fillId="6" borderId="0" xfId="0" applyNumberFormat="1" applyFont="1" applyFill="1" applyAlignment="1">
      <alignment vertical="top"/>
    </xf>
    <xf numFmtId="49" fontId="33" fillId="6" borderId="0" xfId="0" applyNumberFormat="1" applyFont="1" applyFill="1" applyAlignment="1">
      <alignment vertical="top"/>
    </xf>
    <xf numFmtId="49" fontId="37" fillId="6" borderId="0" xfId="0" applyNumberFormat="1" applyFont="1" applyFill="1" applyAlignment="1">
      <alignment horizontal="center"/>
    </xf>
    <xf numFmtId="49" fontId="37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53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4" fillId="6" borderId="0" xfId="0" applyNumberFormat="1" applyFont="1" applyFill="1"/>
    <xf numFmtId="49" fontId="21" fillId="6" borderId="0" xfId="0" applyNumberFormat="1" applyFont="1" applyFill="1"/>
    <xf numFmtId="49" fontId="17" fillId="6" borderId="0" xfId="0" applyNumberFormat="1" applyFont="1" applyFill="1"/>
    <xf numFmtId="14" fontId="19" fillId="6" borderId="6" xfId="0" applyNumberFormat="1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vertical="center"/>
    </xf>
    <xf numFmtId="49" fontId="42" fillId="6" borderId="6" xfId="0" applyNumberFormat="1" applyFont="1" applyFill="1" applyBorder="1" applyAlignment="1">
      <alignment vertical="center"/>
    </xf>
    <xf numFmtId="49" fontId="19" fillId="6" borderId="6" xfId="2" applyNumberFormat="1" applyFont="1" applyFill="1" applyBorder="1" applyAlignment="1" applyProtection="1">
      <alignment vertical="center"/>
      <protection locked="0"/>
    </xf>
    <xf numFmtId="49" fontId="20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41" fillId="6" borderId="0" xfId="0" applyNumberFormat="1" applyFont="1" applyFill="1" applyAlignment="1">
      <alignment vertical="center"/>
    </xf>
    <xf numFmtId="49" fontId="31" fillId="6" borderId="28" xfId="0" applyNumberFormat="1" applyFont="1" applyFill="1" applyBorder="1" applyAlignment="1">
      <alignment vertical="center"/>
    </xf>
    <xf numFmtId="49" fontId="41" fillId="6" borderId="7" xfId="0" applyNumberFormat="1" applyFont="1" applyFill="1" applyBorder="1" applyAlignment="1">
      <alignment vertical="center"/>
    </xf>
    <xf numFmtId="49" fontId="10" fillId="6" borderId="28" xfId="0" applyNumberFormat="1" applyFont="1" applyFill="1" applyBorder="1" applyAlignment="1">
      <alignment vertical="center"/>
    </xf>
    <xf numFmtId="49" fontId="10" fillId="6" borderId="29" xfId="0" applyNumberFormat="1" applyFont="1" applyFill="1" applyBorder="1" applyAlignment="1">
      <alignment vertical="center"/>
    </xf>
    <xf numFmtId="49" fontId="10" fillId="6" borderId="23" xfId="0" applyNumberFormat="1" applyFont="1" applyFill="1" applyBorder="1" applyAlignment="1">
      <alignment horizontal="right" vertical="center"/>
    </xf>
    <xf numFmtId="49" fontId="10" fillId="6" borderId="30" xfId="0" applyNumberFormat="1" applyFont="1" applyFill="1" applyBorder="1" applyAlignment="1">
      <alignment vertical="center"/>
    </xf>
    <xf numFmtId="49" fontId="10" fillId="6" borderId="18" xfId="0" applyNumberFormat="1" applyFont="1" applyFill="1" applyBorder="1" applyAlignment="1">
      <alignment horizontal="right" vertical="center"/>
    </xf>
    <xf numFmtId="0" fontId="56" fillId="6" borderId="7" xfId="0" applyFont="1" applyFill="1" applyBorder="1" applyAlignment="1">
      <alignment vertical="center"/>
    </xf>
    <xf numFmtId="0" fontId="58" fillId="6" borderId="7" xfId="0" applyFont="1" applyFill="1" applyBorder="1" applyAlignment="1">
      <alignment vertical="center"/>
    </xf>
    <xf numFmtId="0" fontId="2" fillId="2" borderId="0" xfId="0" applyFont="1" applyFill="1"/>
    <xf numFmtId="0" fontId="55" fillId="6" borderId="7" xfId="0" applyFont="1" applyFill="1" applyBorder="1"/>
    <xf numFmtId="0" fontId="56" fillId="6" borderId="7" xfId="0" applyFont="1" applyFill="1" applyBorder="1" applyAlignment="1">
      <alignment horizontal="center" vertical="center" shrinkToFit="1"/>
    </xf>
    <xf numFmtId="0" fontId="57" fillId="6" borderId="7" xfId="0" applyFont="1" applyFill="1" applyBorder="1"/>
    <xf numFmtId="49" fontId="25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7" fillId="6" borderId="0" xfId="0" applyFont="1" applyFill="1"/>
    <xf numFmtId="49" fontId="31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43" fillId="0" borderId="0" xfId="0" applyFont="1" applyAlignment="1">
      <alignment horizontal="right" vertical="center"/>
    </xf>
    <xf numFmtId="49" fontId="44" fillId="2" borderId="29" xfId="0" applyNumberFormat="1" applyFont="1" applyFill="1" applyBorder="1" applyAlignment="1">
      <alignment horizontal="center" vertical="center"/>
    </xf>
    <xf numFmtId="49" fontId="44" fillId="2" borderId="29" xfId="0" applyNumberFormat="1" applyFont="1" applyFill="1" applyBorder="1" applyAlignment="1">
      <alignment vertical="center"/>
    </xf>
    <xf numFmtId="49" fontId="10" fillId="6" borderId="28" xfId="0" applyNumberFormat="1" applyFont="1" applyFill="1" applyBorder="1" applyAlignment="1">
      <alignment horizontal="center" vertical="center"/>
    </xf>
    <xf numFmtId="49" fontId="41" fillId="6" borderId="29" xfId="0" applyNumberFormat="1" applyFont="1" applyFill="1" applyBorder="1" applyAlignment="1">
      <alignment vertical="center"/>
    </xf>
    <xf numFmtId="0" fontId="0" fillId="6" borderId="23" xfId="0" applyFill="1" applyBorder="1"/>
    <xf numFmtId="49" fontId="10" fillId="6" borderId="27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30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6" fillId="6" borderId="28" xfId="0" applyNumberFormat="1" applyFont="1" applyFill="1" applyBorder="1" applyAlignment="1">
      <alignment horizontal="center" vertical="center"/>
    </xf>
    <xf numFmtId="49" fontId="10" fillId="6" borderId="23" xfId="0" applyNumberFormat="1" applyFont="1" applyFill="1" applyBorder="1" applyAlignment="1">
      <alignment vertical="center"/>
    </xf>
    <xf numFmtId="49" fontId="36" fillId="6" borderId="27" xfId="0" applyNumberFormat="1" applyFont="1" applyFill="1" applyBorder="1" applyAlignment="1">
      <alignment horizontal="center" vertical="center"/>
    </xf>
    <xf numFmtId="49" fontId="36" fillId="6" borderId="30" xfId="0" applyNumberFormat="1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vertical="center"/>
    </xf>
    <xf numFmtId="49" fontId="10" fillId="6" borderId="27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9" xfId="0" applyFill="1" applyBorder="1"/>
    <xf numFmtId="0" fontId="2" fillId="6" borderId="0" xfId="0" applyFont="1" applyFill="1"/>
    <xf numFmtId="0" fontId="59" fillId="2" borderId="0" xfId="0" applyFont="1" applyFill="1" applyAlignment="1">
      <alignment horizontal="center" shrinkToFit="1"/>
    </xf>
    <xf numFmtId="0" fontId="60" fillId="7" borderId="0" xfId="0" applyFont="1" applyFill="1"/>
    <xf numFmtId="0" fontId="60" fillId="6" borderId="0" xfId="0" applyFont="1" applyFill="1"/>
    <xf numFmtId="0" fontId="57" fillId="6" borderId="7" xfId="0" applyFont="1" applyFill="1" applyBorder="1" applyAlignment="1">
      <alignment horizontal="center" vertical="center" shrinkToFit="1"/>
    </xf>
    <xf numFmtId="0" fontId="57" fillId="6" borderId="7" xfId="0" applyFont="1" applyFill="1" applyBorder="1" applyAlignment="1">
      <alignment vertical="center" shrinkToFit="1"/>
    </xf>
    <xf numFmtId="0" fontId="57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5" fillId="6" borderId="0" xfId="0" applyFont="1" applyFill="1" applyAlignment="1">
      <alignment horizontal="center"/>
    </xf>
    <xf numFmtId="0" fontId="0" fillId="6" borderId="5" xfId="0" applyFill="1" applyBorder="1"/>
    <xf numFmtId="0" fontId="55" fillId="7" borderId="5" xfId="0" applyFont="1" applyFill="1" applyBorder="1" applyAlignment="1">
      <alignment horizontal="center" vertical="center"/>
    </xf>
    <xf numFmtId="0" fontId="57" fillId="6" borderId="0" xfId="0" applyFont="1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55" fillId="6" borderId="0" xfId="0" applyFont="1" applyFill="1" applyAlignment="1">
      <alignment horizontal="center" vertical="center"/>
    </xf>
    <xf numFmtId="49" fontId="21" fillId="3" borderId="0" xfId="0" applyNumberFormat="1" applyFont="1" applyFill="1"/>
    <xf numFmtId="0" fontId="0" fillId="3" borderId="0" xfId="0" applyFill="1" applyAlignment="1">
      <alignment horizontal="center"/>
    </xf>
    <xf numFmtId="49" fontId="21" fillId="4" borderId="0" xfId="0" applyNumberFormat="1" applyFont="1" applyFill="1"/>
    <xf numFmtId="0" fontId="0" fillId="4" borderId="0" xfId="0" applyFill="1" applyAlignment="1">
      <alignment horizontal="center"/>
    </xf>
    <xf numFmtId="49" fontId="21" fillId="8" borderId="0" xfId="0" applyNumberFormat="1" applyFont="1" applyFill="1"/>
    <xf numFmtId="0" fontId="0" fillId="8" borderId="0" xfId="0" applyFill="1" applyAlignment="1">
      <alignment horizontal="center"/>
    </xf>
    <xf numFmtId="0" fontId="55" fillId="7" borderId="0" xfId="0" applyFont="1" applyFill="1" applyAlignment="1">
      <alignment horizontal="center"/>
    </xf>
    <xf numFmtId="0" fontId="61" fillId="6" borderId="0" xfId="0" applyFont="1" applyFill="1" applyAlignment="1">
      <alignment horizontal="center"/>
    </xf>
    <xf numFmtId="0" fontId="61" fillId="7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37" xfId="0" applyFill="1" applyBorder="1" applyAlignment="1">
      <alignment horizontal="center"/>
    </xf>
    <xf numFmtId="0" fontId="0" fillId="0" borderId="6" xfId="0" applyBorder="1"/>
    <xf numFmtId="49" fontId="20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62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3" fillId="6" borderId="7" xfId="0" applyFont="1" applyFill="1" applyBorder="1" applyAlignment="1">
      <alignment horizontal="center"/>
    </xf>
    <xf numFmtId="0" fontId="63" fillId="6" borderId="0" xfId="0" applyFont="1" applyFill="1" applyAlignment="1">
      <alignment horizontal="center"/>
    </xf>
    <xf numFmtId="49" fontId="55" fillId="2" borderId="0" xfId="0" applyNumberFormat="1" applyFont="1" applyFill="1" applyAlignment="1">
      <alignment horizontal="center" vertical="center"/>
    </xf>
    <xf numFmtId="49" fontId="13" fillId="4" borderId="26" xfId="0" applyNumberFormat="1" applyFont="1" applyFill="1" applyBorder="1" applyAlignment="1">
      <alignment vertical="center"/>
    </xf>
    <xf numFmtId="49" fontId="51" fillId="3" borderId="1" xfId="0" applyNumberFormat="1" applyFont="1" applyFill="1" applyBorder="1" applyAlignment="1">
      <alignment vertical="center" shrinkToFit="1"/>
    </xf>
    <xf numFmtId="0" fontId="21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49" fontId="51" fillId="3" borderId="2" xfId="0" applyNumberFormat="1" applyFont="1" applyFill="1" applyBorder="1" applyAlignment="1">
      <alignment vertical="center" shrinkToFit="1"/>
    </xf>
    <xf numFmtId="49" fontId="51" fillId="3" borderId="38" xfId="0" applyNumberFormat="1" applyFont="1" applyFill="1" applyBorder="1" applyAlignment="1">
      <alignment vertical="center" shrinkToFit="1"/>
    </xf>
    <xf numFmtId="49" fontId="21" fillId="0" borderId="6" xfId="0" applyNumberFormat="1" applyFont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21" fillId="0" borderId="43" xfId="0" applyFont="1" applyBorder="1" applyAlignment="1">
      <alignment horizontal="center" vertical="center"/>
    </xf>
    <xf numFmtId="49" fontId="26" fillId="2" borderId="31" xfId="0" applyNumberFormat="1" applyFont="1" applyFill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21" fillId="0" borderId="12" xfId="0" applyNumberFormat="1" applyFont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horizontal="right" vertical="center"/>
    </xf>
    <xf numFmtId="49" fontId="52" fillId="0" borderId="15" xfId="0" applyNumberFormat="1" applyFont="1" applyBorder="1" applyAlignment="1">
      <alignment horizontal="right" vertical="center"/>
    </xf>
    <xf numFmtId="0" fontId="39" fillId="13" borderId="15" xfId="0" applyFont="1" applyFill="1" applyBorder="1" applyAlignment="1">
      <alignment horizontal="right" vertical="center"/>
    </xf>
    <xf numFmtId="0" fontId="57" fillId="3" borderId="0" xfId="0" applyFont="1" applyFill="1" applyAlignment="1">
      <alignment horizontal="center"/>
    </xf>
    <xf numFmtId="0" fontId="57" fillId="4" borderId="0" xfId="0" applyFont="1" applyFill="1" applyAlignment="1">
      <alignment horizontal="center"/>
    </xf>
    <xf numFmtId="0" fontId="57" fillId="8" borderId="0" xfId="0" applyFont="1" applyFill="1" applyAlignment="1">
      <alignment horizontal="center"/>
    </xf>
    <xf numFmtId="0" fontId="57" fillId="0" borderId="18" xfId="0" applyFont="1" applyBorder="1" applyAlignment="1">
      <alignment vertical="center"/>
    </xf>
    <xf numFmtId="49" fontId="21" fillId="0" borderId="28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53" fillId="0" borderId="0" xfId="0" applyFont="1" applyAlignment="1">
      <alignment horizontal="left"/>
    </xf>
    <xf numFmtId="0" fontId="15" fillId="6" borderId="0" xfId="0" applyFont="1" applyFill="1" applyAlignment="1">
      <alignment horizontal="left"/>
    </xf>
    <xf numFmtId="49" fontId="12" fillId="4" borderId="24" xfId="0" applyNumberFormat="1" applyFont="1" applyFill="1" applyBorder="1" applyAlignment="1">
      <alignment vertical="center"/>
    </xf>
    <xf numFmtId="14" fontId="27" fillId="2" borderId="29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12" borderId="5" xfId="0" applyFill="1" applyBorder="1" applyAlignment="1">
      <alignment horizontal="center" vertical="center"/>
    </xf>
    <xf numFmtId="0" fontId="10" fillId="6" borderId="29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57" fillId="6" borderId="7" xfId="0" applyFont="1" applyFill="1" applyBorder="1" applyAlignment="1">
      <alignment vertical="center" shrinkToFit="1"/>
    </xf>
    <xf numFmtId="49" fontId="13" fillId="6" borderId="0" xfId="0" applyNumberFormat="1" applyFont="1" applyFill="1" applyAlignment="1">
      <alignment vertical="top" shrinkToFit="1"/>
    </xf>
    <xf numFmtId="14" fontId="19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6" borderId="7" xfId="0" applyFill="1" applyBorder="1" applyAlignment="1">
      <alignment horizontal="center"/>
    </xf>
    <xf numFmtId="0" fontId="67" fillId="0" borderId="0" xfId="3" applyFont="1" applyAlignment="1">
      <alignment horizontal="center" vertical="center"/>
    </xf>
    <xf numFmtId="0" fontId="1" fillId="0" borderId="0" xfId="3"/>
    <xf numFmtId="0" fontId="68" fillId="14" borderId="0" xfId="3" applyFont="1" applyFill="1" applyAlignment="1">
      <alignment horizontal="center" vertical="center" wrapText="1"/>
    </xf>
    <xf numFmtId="49" fontId="69" fillId="0" borderId="0" xfId="3" applyNumberFormat="1" applyFont="1" applyAlignment="1">
      <alignment textRotation="90" wrapText="1"/>
    </xf>
    <xf numFmtId="49" fontId="1" fillId="0" borderId="0" xfId="3" applyNumberFormat="1"/>
    <xf numFmtId="49" fontId="1" fillId="0" borderId="5" xfId="3" applyNumberFormat="1" applyBorder="1"/>
    <xf numFmtId="49" fontId="66" fillId="0" borderId="5" xfId="3" applyNumberFormat="1" applyFont="1" applyBorder="1"/>
    <xf numFmtId="49" fontId="70" fillId="0" borderId="5" xfId="3" applyNumberFormat="1" applyFont="1" applyBorder="1"/>
    <xf numFmtId="49" fontId="66" fillId="0" borderId="5" xfId="3" applyNumberFormat="1" applyFont="1" applyBorder="1" applyAlignment="1">
      <alignment horizontal="center"/>
    </xf>
    <xf numFmtId="49" fontId="1" fillId="0" borderId="5" xfId="3" applyNumberFormat="1" applyBorder="1" applyAlignment="1">
      <alignment horizontal="right"/>
    </xf>
    <xf numFmtId="0" fontId="71" fillId="0" borderId="0" xfId="3" applyFont="1" applyAlignment="1">
      <alignment wrapText="1"/>
    </xf>
  </cellXfs>
  <cellStyles count="4">
    <cellStyle name="Hivatkozás" xfId="1" builtinId="8"/>
    <cellStyle name="Normál" xfId="0" builtinId="0"/>
    <cellStyle name="Normál 2" xfId="3" xr:uid="{514D0AD7-107C-490C-AD4A-28CCCB068D33}"/>
    <cellStyle name="Pénznem" xfId="2" builtinId="4"/>
  </cellStyles>
  <dxfs count="51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297" name="Picture 13">
          <a:extLst>
            <a:ext uri="{FF2B5EF4-FFF2-40B4-BE49-F238E27FC236}">
              <a16:creationId xmlns:a16="http://schemas.microsoft.com/office/drawing/2014/main" id="{C9CAA32B-91DB-FAA8-C31D-9736BEA16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31" name="Picture 23">
          <a:extLst>
            <a:ext uri="{FF2B5EF4-FFF2-40B4-BE49-F238E27FC236}">
              <a16:creationId xmlns:a16="http://schemas.microsoft.com/office/drawing/2014/main" id="{D591E412-AC04-C09A-A460-B92E92000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19" name="Picture 21">
          <a:extLst>
            <a:ext uri="{FF2B5EF4-FFF2-40B4-BE49-F238E27FC236}">
              <a16:creationId xmlns:a16="http://schemas.microsoft.com/office/drawing/2014/main" id="{0ED83370-3FB1-00E0-C29F-EB57691D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57" name="Picture 1">
          <a:extLst>
            <a:ext uri="{FF2B5EF4-FFF2-40B4-BE49-F238E27FC236}">
              <a16:creationId xmlns:a16="http://schemas.microsoft.com/office/drawing/2014/main" id="{F30020B1-66F7-3E52-DFDE-2B0A508C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78" name="Picture 21">
          <a:extLst>
            <a:ext uri="{FF2B5EF4-FFF2-40B4-BE49-F238E27FC236}">
              <a16:creationId xmlns:a16="http://schemas.microsoft.com/office/drawing/2014/main" id="{A90BBA2E-7618-6E37-096D-DB4E75F9B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24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5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587" name="Picture 1">
          <a:extLst>
            <a:ext uri="{FF2B5EF4-FFF2-40B4-BE49-F238E27FC236}">
              <a16:creationId xmlns:a16="http://schemas.microsoft.com/office/drawing/2014/main" id="{7E9F8867-9377-A6F6-C0B4-4A80EE87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65" name="Picture 21">
          <a:extLst>
            <a:ext uri="{FF2B5EF4-FFF2-40B4-BE49-F238E27FC236}">
              <a16:creationId xmlns:a16="http://schemas.microsoft.com/office/drawing/2014/main" id="{D0FFE3B9-A39D-C286-FF6B-C051135C5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8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5026" name="Picture 1">
          <a:extLst>
            <a:ext uri="{FF2B5EF4-FFF2-40B4-BE49-F238E27FC236}">
              <a16:creationId xmlns:a16="http://schemas.microsoft.com/office/drawing/2014/main" id="{DAC3CF02-59B3-2915-CDD5-E5CD051D4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2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3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5705-7EE4-4D96-B24C-80B3C8EE9FCB}">
  <sheetPr codeName="Sheet1"/>
  <dimension ref="A1:G18"/>
  <sheetViews>
    <sheetView showGridLines="0" showZeros="0" workbookViewId="0">
      <selection activeCell="J2" sqref="J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132" t="s">
        <v>95</v>
      </c>
      <c r="B1" s="3"/>
      <c r="C1" s="3"/>
      <c r="D1" s="133"/>
      <c r="E1" s="4"/>
      <c r="F1" s="5"/>
      <c r="G1" s="5"/>
    </row>
    <row r="2" spans="1:7" s="6" customFormat="1" ht="36.75" customHeight="1" thickBot="1" x14ac:dyDescent="0.3">
      <c r="A2" s="7" t="s">
        <v>15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16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158" t="s">
        <v>17</v>
      </c>
      <c r="B5" s="20"/>
      <c r="C5" s="20"/>
      <c r="D5" s="20"/>
      <c r="E5" s="272"/>
      <c r="F5" s="21"/>
      <c r="G5" s="22"/>
    </row>
    <row r="6" spans="1:7" s="2" customFormat="1" ht="24.6" x14ac:dyDescent="0.25">
      <c r="A6" s="301" t="s">
        <v>148</v>
      </c>
      <c r="B6" s="273"/>
      <c r="C6" s="23"/>
      <c r="D6" s="24"/>
      <c r="E6" s="25"/>
      <c r="F6" s="5"/>
      <c r="G6" s="5"/>
    </row>
    <row r="7" spans="1:7" s="18" customFormat="1" ht="15" customHeight="1" x14ac:dyDescent="0.25">
      <c r="A7" s="159" t="s">
        <v>96</v>
      </c>
      <c r="B7" s="159" t="s">
        <v>97</v>
      </c>
      <c r="C7" s="159" t="s">
        <v>98</v>
      </c>
      <c r="D7" s="159" t="s">
        <v>99</v>
      </c>
      <c r="E7" s="159" t="s">
        <v>100</v>
      </c>
      <c r="F7" s="21"/>
      <c r="G7" s="22"/>
    </row>
    <row r="8" spans="1:7" s="2" customFormat="1" ht="16.5" customHeight="1" x14ac:dyDescent="0.25">
      <c r="A8" s="176" t="s">
        <v>107</v>
      </c>
      <c r="B8" s="176" t="s">
        <v>108</v>
      </c>
      <c r="C8" s="176" t="s">
        <v>109</v>
      </c>
      <c r="D8" s="176"/>
      <c r="E8" s="176"/>
      <c r="F8" s="5"/>
      <c r="G8" s="5"/>
    </row>
    <row r="9" spans="1:7" s="2" customFormat="1" ht="15" customHeight="1" x14ac:dyDescent="0.25">
      <c r="A9" s="158" t="s">
        <v>18</v>
      </c>
      <c r="B9" s="20"/>
      <c r="C9" s="159" t="s">
        <v>19</v>
      </c>
      <c r="D9" s="159"/>
      <c r="E9" s="160" t="s">
        <v>20</v>
      </c>
      <c r="F9" s="5"/>
      <c r="G9" s="5"/>
    </row>
    <row r="10" spans="1:7" s="2" customFormat="1" x14ac:dyDescent="0.25">
      <c r="A10" s="27">
        <v>45784</v>
      </c>
      <c r="B10" s="28"/>
      <c r="C10" s="29" t="s">
        <v>110</v>
      </c>
      <c r="D10" s="159" t="s">
        <v>57</v>
      </c>
      <c r="E10" s="266" t="s">
        <v>111</v>
      </c>
      <c r="F10" s="5"/>
      <c r="G10" s="5"/>
    </row>
    <row r="11" spans="1:7" x14ac:dyDescent="0.25">
      <c r="A11" s="19"/>
      <c r="B11" s="20"/>
      <c r="C11" s="171" t="s">
        <v>55</v>
      </c>
      <c r="D11" s="171" t="s">
        <v>92</v>
      </c>
      <c r="E11" s="171" t="s">
        <v>93</v>
      </c>
      <c r="F11" s="31"/>
      <c r="G11" s="31"/>
    </row>
    <row r="12" spans="1:7" s="2" customFormat="1" x14ac:dyDescent="0.25">
      <c r="A12" s="134"/>
      <c r="B12" s="5"/>
      <c r="C12" s="177"/>
      <c r="D12" s="177"/>
      <c r="E12" s="177" t="s">
        <v>112</v>
      </c>
      <c r="F12" s="5"/>
      <c r="G12" s="5"/>
    </row>
    <row r="13" spans="1:7" ht="7.5" customHeight="1" x14ac:dyDescent="0.25">
      <c r="A13" s="31"/>
      <c r="B13" s="31"/>
      <c r="C13" s="31"/>
      <c r="D13" s="31"/>
      <c r="E13" s="35"/>
      <c r="F13" s="31"/>
      <c r="G13" s="31"/>
    </row>
    <row r="14" spans="1:7" ht="112.5" customHeight="1" x14ac:dyDescent="0.25">
      <c r="A14" s="31"/>
      <c r="B14" s="31"/>
      <c r="C14" s="31"/>
      <c r="D14" s="31"/>
      <c r="E14" s="35"/>
      <c r="F14" s="31"/>
      <c r="G14" s="31"/>
    </row>
    <row r="15" spans="1:7" ht="18.75" customHeight="1" x14ac:dyDescent="0.25">
      <c r="A15" s="30"/>
      <c r="B15" s="30"/>
      <c r="C15" s="30"/>
      <c r="D15" s="30"/>
      <c r="E15" s="35"/>
      <c r="F15" s="31"/>
      <c r="G15" s="31"/>
    </row>
    <row r="16" spans="1:7" ht="17.25" customHeight="1" x14ac:dyDescent="0.25">
      <c r="A16" s="30"/>
      <c r="B16" s="30"/>
      <c r="C16" s="30"/>
      <c r="D16" s="30"/>
      <c r="E16" s="30"/>
      <c r="F16" s="31"/>
      <c r="G16" s="31"/>
    </row>
    <row r="17" spans="1:7" ht="12.75" customHeight="1" x14ac:dyDescent="0.25">
      <c r="A17" s="36"/>
      <c r="B17" s="261"/>
      <c r="C17" s="135"/>
      <c r="D17" s="37"/>
      <c r="E17" s="35"/>
      <c r="F17" s="31"/>
      <c r="G17" s="31"/>
    </row>
    <row r="18" spans="1:7" x14ac:dyDescent="0.25">
      <c r="A18" s="31"/>
      <c r="B18" s="31"/>
      <c r="C18" s="31"/>
      <c r="D18" s="31"/>
      <c r="E18" s="35"/>
      <c r="F18" s="31"/>
      <c r="G18" s="31"/>
    </row>
  </sheetData>
  <phoneticPr fontId="46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3A-48FA-4B02-9144-26628B74AB5F}">
  <sheetPr codeName="Munka24">
    <tabColor indexed="11"/>
  </sheetPr>
  <dimension ref="A1:AK41"/>
  <sheetViews>
    <sheetView workbookViewId="0">
      <selection activeCell="O14" sqref="O14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10" t="str">
        <f>Altalanos!$A$6</f>
        <v>Diákolimpia Cs-Cs.Megye</v>
      </c>
      <c r="B1" s="310"/>
      <c r="C1" s="310"/>
      <c r="D1" s="310"/>
      <c r="E1" s="310"/>
      <c r="F1" s="310"/>
      <c r="G1" s="179"/>
      <c r="H1" s="182" t="s">
        <v>47</v>
      </c>
      <c r="I1" s="180"/>
      <c r="J1" s="181"/>
      <c r="L1" s="183"/>
      <c r="M1" s="184"/>
      <c r="N1" s="111"/>
      <c r="O1" s="111" t="s">
        <v>11</v>
      </c>
      <c r="P1" s="111"/>
      <c r="Q1" s="110"/>
      <c r="R1" s="111"/>
      <c r="AB1" s="268" t="e">
        <f>IF(Y5=1,CONCATENATE(VLOOKUP(Y3,AA16:AH27,2)),CONCATENATE(VLOOKUP(Y3,AA2:AK13,2)))</f>
        <v>#N/A</v>
      </c>
      <c r="AC1" s="268" t="e">
        <f>IF(Y5=1,CONCATENATE(VLOOKUP(Y3,AA16:AK27,3)),CONCATENATE(VLOOKUP(Y3,AA2:AK13,3)))</f>
        <v>#N/A</v>
      </c>
      <c r="AD1" s="268" t="e">
        <f>IF(Y5=1,CONCATENATE(VLOOKUP(Y3,AA16:AK27,4)),CONCATENATE(VLOOKUP(Y3,AA2:AK13,4)))</f>
        <v>#N/A</v>
      </c>
      <c r="AE1" s="268" t="e">
        <f>IF(Y5=1,CONCATENATE(VLOOKUP(Y3,AA16:AK27,5)),CONCATENATE(VLOOKUP(Y3,AA2:AK13,5)))</f>
        <v>#N/A</v>
      </c>
      <c r="AF1" s="268" t="e">
        <f>IF(Y5=1,CONCATENATE(VLOOKUP(Y3,AA16:AK27,6)),CONCATENATE(VLOOKUP(Y3,AA2:AK13,6)))</f>
        <v>#N/A</v>
      </c>
      <c r="AG1" s="268" t="e">
        <f>IF(Y5=1,CONCATENATE(VLOOKUP(Y3,AA16:AK27,7)),CONCATENATE(VLOOKUP(Y3,AA2:AK13,7)))</f>
        <v>#N/A</v>
      </c>
      <c r="AH1" s="268" t="e">
        <f>IF(Y5=1,CONCATENATE(VLOOKUP(Y3,AA16:AK27,8)),CONCATENATE(VLOOKUP(Y3,AA2:AK13,8)))</f>
        <v>#N/A</v>
      </c>
      <c r="AI1" s="268" t="e">
        <f>IF(Y5=1,CONCATENATE(VLOOKUP(Y3,AA16:AK27,9)),CONCATENATE(VLOOKUP(Y3,AA2:AK13,9)))</f>
        <v>#N/A</v>
      </c>
      <c r="AJ1" s="268" t="e">
        <f>IF(Y5=1,CONCATENATE(VLOOKUP(Y3,AA16:AK27,10)),CONCATENATE(VLOOKUP(Y3,AA2:AK13,10)))</f>
        <v>#N/A</v>
      </c>
      <c r="AK1" s="268" t="e">
        <f>IF(Y5=1,CONCATENATE(VLOOKUP(Y3,AA16:AK27,11)),CONCATENATE(VLOOKUP(Y3,AA2:AK13,11)))</f>
        <v>#N/A</v>
      </c>
    </row>
    <row r="2" spans="1:37" x14ac:dyDescent="0.25">
      <c r="A2" s="185" t="s">
        <v>46</v>
      </c>
      <c r="B2" s="186"/>
      <c r="C2" s="186"/>
      <c r="D2" s="186"/>
      <c r="E2" s="300" t="str">
        <f>Altalanos!$C$8</f>
        <v>Fiú 7 kcs A</v>
      </c>
      <c r="F2" s="186"/>
      <c r="G2" s="187"/>
      <c r="H2" s="188"/>
      <c r="I2" s="188"/>
      <c r="J2" s="189"/>
      <c r="K2" s="183"/>
      <c r="L2" s="183"/>
      <c r="M2" s="183"/>
      <c r="N2" s="112"/>
      <c r="O2" s="94"/>
      <c r="P2" s="112"/>
      <c r="Q2" s="94"/>
      <c r="R2" s="112"/>
      <c r="Y2" s="263"/>
      <c r="Z2" s="262"/>
      <c r="AA2" s="262" t="s">
        <v>58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13"/>
      <c r="K3" s="48"/>
      <c r="L3" s="49"/>
      <c r="M3" s="49" t="s">
        <v>28</v>
      </c>
      <c r="N3" s="212"/>
      <c r="O3" s="211"/>
      <c r="P3" s="212"/>
      <c r="Q3" s="252" t="s">
        <v>72</v>
      </c>
      <c r="R3" s="253" t="s">
        <v>78</v>
      </c>
      <c r="S3" s="253" t="s">
        <v>73</v>
      </c>
      <c r="Y3" s="262">
        <f>IF(H4="OB","A",IF(H4="IX","W",H4))</f>
        <v>0</v>
      </c>
      <c r="Z3" s="262"/>
      <c r="AA3" s="262" t="s">
        <v>82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1">
        <f>Altalanos!$A$10</f>
        <v>45784</v>
      </c>
      <c r="B4" s="311"/>
      <c r="C4" s="311"/>
      <c r="D4" s="190"/>
      <c r="E4" s="191" t="str">
        <f>Altalanos!$C$10</f>
        <v>Szeged</v>
      </c>
      <c r="F4" s="191"/>
      <c r="G4" s="191"/>
      <c r="H4" s="193"/>
      <c r="I4" s="191"/>
      <c r="J4" s="192"/>
      <c r="K4" s="193"/>
      <c r="L4" s="265"/>
      <c r="M4" s="194" t="str">
        <f>Altalanos!$E$10</f>
        <v>Rákóczi Andrea</v>
      </c>
      <c r="N4" s="213"/>
      <c r="O4" s="214"/>
      <c r="P4" s="213"/>
      <c r="Q4" s="254" t="s">
        <v>79</v>
      </c>
      <c r="R4" s="255" t="s">
        <v>74</v>
      </c>
      <c r="S4" s="255" t="s">
        <v>75</v>
      </c>
      <c r="Y4" s="262"/>
      <c r="Z4" s="262"/>
      <c r="AA4" s="262" t="s">
        <v>83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31"/>
      <c r="B5" s="31" t="s">
        <v>44</v>
      </c>
      <c r="C5" s="20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9" t="s">
        <v>62</v>
      </c>
      <c r="L5" s="239" t="s">
        <v>63</v>
      </c>
      <c r="M5" s="239" t="s">
        <v>64</v>
      </c>
      <c r="Q5" s="256" t="s">
        <v>80</v>
      </c>
      <c r="R5" s="257" t="s">
        <v>76</v>
      </c>
      <c r="S5" s="257" t="s">
        <v>77</v>
      </c>
      <c r="Y5" s="262">
        <f>IF(OR(Altalanos!$A$8="F1",Altalanos!$A$8="F2",Altalanos!$A$8="N1",Altalanos!$A$8="N2"),1,2)</f>
        <v>2</v>
      </c>
      <c r="Z5" s="262"/>
      <c r="AA5" s="262" t="s">
        <v>84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196"/>
      <c r="B6" s="196"/>
      <c r="C6" s="238"/>
      <c r="D6" s="196"/>
      <c r="E6" s="196"/>
      <c r="F6" s="196"/>
      <c r="G6" s="196"/>
      <c r="H6" s="196"/>
      <c r="I6" s="196"/>
      <c r="J6" s="196"/>
      <c r="K6" s="196"/>
      <c r="L6" s="196"/>
      <c r="M6" s="196"/>
      <c r="Y6" s="262"/>
      <c r="Z6" s="262"/>
      <c r="AA6" s="262" t="s">
        <v>85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15" t="s">
        <v>58</v>
      </c>
      <c r="B7" s="240">
        <v>1</v>
      </c>
      <c r="C7" s="242">
        <f>IF($B7="","",VLOOKUP($B7,'Fiú 7 kcs A ELO'!$A$7:$O$22,5))</f>
        <v>0</v>
      </c>
      <c r="D7" s="242">
        <f>IF($B7="","",VLOOKUP($B7,'Fiú 7 kcs A ELO'!$A$7:$O$22,15))</f>
        <v>0</v>
      </c>
      <c r="E7" s="309" t="str">
        <f>UPPER(IF($B7="","",VLOOKUP($B7,'Fiú 7 kcs A ELO'!$A$7:$O$22,2)))</f>
        <v>ZÁDORI</v>
      </c>
      <c r="F7" s="309"/>
      <c r="G7" s="309" t="str">
        <f>IF($B7="","",VLOOKUP($B7,'Fiú 7 kcs A ELO'!$A$7:$O$22,3))</f>
        <v>Kristóf</v>
      </c>
      <c r="H7" s="309"/>
      <c r="I7" s="243" t="str">
        <f>IF($B7="","",VLOOKUP($B7,'Fiú 7 kcs A ELO'!$A$7:$O$22,4))</f>
        <v>Szegedi Radnóti M.</v>
      </c>
      <c r="J7" s="196"/>
      <c r="K7" s="269"/>
      <c r="L7" s="264"/>
      <c r="M7" s="270"/>
      <c r="Y7" s="262"/>
      <c r="Z7" s="262"/>
      <c r="AA7" s="262" t="s">
        <v>86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15"/>
      <c r="B8" s="241"/>
      <c r="C8" s="244"/>
      <c r="D8" s="244"/>
      <c r="E8" s="244"/>
      <c r="F8" s="244"/>
      <c r="G8" s="244"/>
      <c r="H8" s="244"/>
      <c r="I8" s="244"/>
      <c r="J8" s="196"/>
      <c r="K8" s="215"/>
      <c r="L8" s="215"/>
      <c r="M8" s="271"/>
      <c r="Y8" s="262"/>
      <c r="Z8" s="262"/>
      <c r="AA8" s="262" t="s">
        <v>87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15" t="s">
        <v>59</v>
      </c>
      <c r="B9" s="240">
        <v>2</v>
      </c>
      <c r="C9" s="242">
        <f>IF($B9="","",VLOOKUP($B9,'Fiú 7 kcs A ELO'!$A$7:$O$22,5))</f>
        <v>0</v>
      </c>
      <c r="D9" s="242">
        <f>IF($B9="","",VLOOKUP($B9,'Fiú 7 kcs A ELO'!$A$7:$O$22,15))</f>
        <v>0</v>
      </c>
      <c r="E9" s="309" t="str">
        <f>UPPER(IF($B9="","",VLOOKUP($B9,'Fiú 7 kcs A ELO'!$A$7:$O$22,2)))</f>
        <v xml:space="preserve">KARCSÚ </v>
      </c>
      <c r="F9" s="309"/>
      <c r="G9" s="309" t="str">
        <f>IF($B9="","",VLOOKUP($B9,'Fiú 7 kcs A ELO'!$A$7:$O$22,3))</f>
        <v>József</v>
      </c>
      <c r="H9" s="309"/>
      <c r="I9" s="243" t="str">
        <f>IF($B9="","",VLOOKUP($B9,'Fiú 7 kcs A ELO'!$A$7:$O$22,4))</f>
        <v>Szegedi Radnóti M.</v>
      </c>
      <c r="J9" s="196"/>
      <c r="K9" s="269"/>
      <c r="L9" s="264"/>
      <c r="M9" s="270"/>
      <c r="Y9" s="262"/>
      <c r="Z9" s="262"/>
      <c r="AA9" s="262" t="s">
        <v>88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15"/>
      <c r="B10" s="241"/>
      <c r="C10" s="244"/>
      <c r="D10" s="244"/>
      <c r="E10" s="244"/>
      <c r="F10" s="244"/>
      <c r="G10" s="244"/>
      <c r="H10" s="244"/>
      <c r="I10" s="244"/>
      <c r="J10" s="196"/>
      <c r="K10" s="215"/>
      <c r="L10" s="215"/>
      <c r="M10" s="271"/>
      <c r="Y10" s="262"/>
      <c r="Z10" s="262"/>
      <c r="AA10" s="262" t="s">
        <v>89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15" t="s">
        <v>60</v>
      </c>
      <c r="B11" s="240">
        <v>3</v>
      </c>
      <c r="C11" s="242">
        <f>IF($B11="","",VLOOKUP($B11,'Fiú 7 kcs A ELO'!$A$7:$O$22,5))</f>
        <v>0</v>
      </c>
      <c r="D11" s="242">
        <f>IF($B11="","",VLOOKUP($B11,'Fiú 7 kcs A ELO'!$A$7:$O$22,15))</f>
        <v>0</v>
      </c>
      <c r="E11" s="309" t="str">
        <f>UPPER(IF($B11="","",VLOOKUP($B11,'Fiú 7 kcs A ELO'!$A$7:$O$22,2)))</f>
        <v>LADÁNYI</v>
      </c>
      <c r="F11" s="309"/>
      <c r="G11" s="309" t="str">
        <f>IF($B11="","",VLOOKUP($B11,'Fiú 7 kcs A ELO'!$A$7:$O$22,3))</f>
        <v>Dávid</v>
      </c>
      <c r="H11" s="309"/>
      <c r="I11" s="243" t="str">
        <f>IF($B11="","",VLOOKUP($B11,'Fiú 7 kcs A ELO'!$A$7:$O$22,4))</f>
        <v>Szegedi Radnóti M.</v>
      </c>
      <c r="J11" s="196"/>
      <c r="K11" s="269"/>
      <c r="L11" s="264"/>
      <c r="M11" s="270"/>
      <c r="Y11" s="262"/>
      <c r="Z11" s="262"/>
      <c r="AA11" s="262" t="s">
        <v>94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15"/>
      <c r="B12" s="241"/>
      <c r="C12" s="244"/>
      <c r="D12" s="244"/>
      <c r="E12" s="244"/>
      <c r="F12" s="244"/>
      <c r="G12" s="244"/>
      <c r="H12" s="244"/>
      <c r="I12" s="244"/>
      <c r="J12" s="196"/>
      <c r="K12" s="238"/>
      <c r="L12" s="238"/>
      <c r="M12" s="271"/>
      <c r="Y12" s="262"/>
      <c r="Z12" s="262"/>
      <c r="AA12" s="262" t="s">
        <v>90</v>
      </c>
      <c r="AB12" s="267">
        <v>0</v>
      </c>
      <c r="AC12" s="267">
        <v>0</v>
      </c>
      <c r="AD12" s="267">
        <v>0</v>
      </c>
      <c r="AE12" s="267">
        <v>0</v>
      </c>
      <c r="AF12" s="267">
        <v>0</v>
      </c>
      <c r="AG12" s="267">
        <v>0</v>
      </c>
      <c r="AH12" s="267">
        <v>0</v>
      </c>
      <c r="AI12" s="267">
        <v>0</v>
      </c>
      <c r="AJ12" s="267">
        <v>0</v>
      </c>
      <c r="AK12" s="267">
        <v>0</v>
      </c>
    </row>
    <row r="13" spans="1:37" x14ac:dyDescent="0.25">
      <c r="A13" s="215" t="s">
        <v>65</v>
      </c>
      <c r="B13" s="240">
        <v>4</v>
      </c>
      <c r="C13" s="242">
        <f>IF($B13="","",VLOOKUP($B13,'Fiú 7 kcs A ELO'!$A$7:$O$22,5))</f>
        <v>0</v>
      </c>
      <c r="D13" s="242">
        <f>IF($B13="","",VLOOKUP($B13,'Fiú 7 kcs A ELO'!$A$7:$O$22,15))</f>
        <v>0</v>
      </c>
      <c r="E13" s="309" t="str">
        <f>UPPER(IF($B13="","",VLOOKUP($B13,'Fiú 7 kcs A ELO'!$A$7:$O$22,2)))</f>
        <v>SONKODI</v>
      </c>
      <c r="F13" s="309"/>
      <c r="G13" s="309" t="str">
        <f>IF($B13="","",VLOOKUP($B13,'Fiú 7 kcs A ELO'!$A$7:$O$22,3))</f>
        <v>Milos Bálint</v>
      </c>
      <c r="H13" s="309"/>
      <c r="I13" s="243" t="str">
        <f>IF($B13="","",VLOOKUP($B13,'Fiú 7 kcs A ELO'!$A$7:$O$22,4))</f>
        <v>SZTE Báthory István Gyak.</v>
      </c>
      <c r="J13" s="196"/>
      <c r="K13" s="269"/>
      <c r="L13" s="264"/>
      <c r="M13" s="270"/>
      <c r="Y13" s="262"/>
      <c r="Z13" s="262"/>
      <c r="AA13" s="262" t="s">
        <v>91</v>
      </c>
      <c r="AB13" s="267">
        <v>0</v>
      </c>
      <c r="AC13" s="267">
        <v>0</v>
      </c>
      <c r="AD13" s="267">
        <v>0</v>
      </c>
      <c r="AE13" s="267">
        <v>0</v>
      </c>
      <c r="AF13" s="267">
        <v>0</v>
      </c>
      <c r="AG13" s="267">
        <v>0</v>
      </c>
      <c r="AH13" s="267">
        <v>0</v>
      </c>
      <c r="AI13" s="267">
        <v>0</v>
      </c>
      <c r="AJ13" s="267">
        <v>0</v>
      </c>
      <c r="AK13" s="267">
        <v>0</v>
      </c>
    </row>
    <row r="14" spans="1:37" x14ac:dyDescent="0.25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</row>
    <row r="15" spans="1:37" x14ac:dyDescent="0.25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</row>
    <row r="16" spans="1:37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Y16" s="262"/>
      <c r="Z16" s="262"/>
      <c r="AA16" s="262" t="s">
        <v>58</v>
      </c>
      <c r="AB16" s="262">
        <v>300</v>
      </c>
      <c r="AC16" s="262">
        <v>250</v>
      </c>
      <c r="AD16" s="262">
        <v>220</v>
      </c>
      <c r="AE16" s="262">
        <v>180</v>
      </c>
      <c r="AF16" s="262">
        <v>160</v>
      </c>
      <c r="AG16" s="262">
        <v>150</v>
      </c>
      <c r="AH16" s="262">
        <v>140</v>
      </c>
      <c r="AI16" s="262">
        <v>130</v>
      </c>
      <c r="AJ16" s="262">
        <v>120</v>
      </c>
      <c r="AK16" s="262">
        <v>110</v>
      </c>
    </row>
    <row r="17" spans="1:37" x14ac:dyDescent="0.25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Y17" s="262"/>
      <c r="Z17" s="262"/>
      <c r="AA17" s="262" t="s">
        <v>82</v>
      </c>
      <c r="AB17" s="262">
        <v>250</v>
      </c>
      <c r="AC17" s="262">
        <v>200</v>
      </c>
      <c r="AD17" s="262">
        <v>160</v>
      </c>
      <c r="AE17" s="262">
        <v>140</v>
      </c>
      <c r="AF17" s="262">
        <v>120</v>
      </c>
      <c r="AG17" s="262">
        <v>110</v>
      </c>
      <c r="AH17" s="262">
        <v>100</v>
      </c>
      <c r="AI17" s="262">
        <v>90</v>
      </c>
      <c r="AJ17" s="262">
        <v>80</v>
      </c>
      <c r="AK17" s="262">
        <v>70</v>
      </c>
    </row>
    <row r="18" spans="1:37" ht="18.75" customHeight="1" x14ac:dyDescent="0.25">
      <c r="A18" s="196"/>
      <c r="B18" s="312"/>
      <c r="C18" s="312"/>
      <c r="D18" s="304" t="str">
        <f>E7</f>
        <v>ZÁDORI</v>
      </c>
      <c r="E18" s="304"/>
      <c r="F18" s="304" t="str">
        <f>E9</f>
        <v xml:space="preserve">KARCSÚ </v>
      </c>
      <c r="G18" s="304"/>
      <c r="H18" s="304" t="str">
        <f>E11</f>
        <v>LADÁNYI</v>
      </c>
      <c r="I18" s="304"/>
      <c r="J18" s="304" t="str">
        <f>E13</f>
        <v>SONKODI</v>
      </c>
      <c r="K18" s="304"/>
      <c r="L18" s="196"/>
      <c r="M18" s="196"/>
      <c r="Y18" s="262"/>
      <c r="Z18" s="262"/>
      <c r="AA18" s="262" t="s">
        <v>83</v>
      </c>
      <c r="AB18" s="262">
        <v>200</v>
      </c>
      <c r="AC18" s="262">
        <v>150</v>
      </c>
      <c r="AD18" s="262">
        <v>130</v>
      </c>
      <c r="AE18" s="262">
        <v>110</v>
      </c>
      <c r="AF18" s="262">
        <v>95</v>
      </c>
      <c r="AG18" s="262">
        <v>80</v>
      </c>
      <c r="AH18" s="262">
        <v>70</v>
      </c>
      <c r="AI18" s="262">
        <v>60</v>
      </c>
      <c r="AJ18" s="262">
        <v>55</v>
      </c>
      <c r="AK18" s="262">
        <v>50</v>
      </c>
    </row>
    <row r="19" spans="1:37" ht="18.75" customHeight="1" x14ac:dyDescent="0.25">
      <c r="A19" s="245" t="s">
        <v>58</v>
      </c>
      <c r="B19" s="303" t="str">
        <f>E7</f>
        <v>ZÁDORI</v>
      </c>
      <c r="C19" s="303"/>
      <c r="D19" s="306"/>
      <c r="E19" s="306"/>
      <c r="F19" s="305"/>
      <c r="G19" s="305"/>
      <c r="H19" s="305"/>
      <c r="I19" s="305"/>
      <c r="J19" s="304"/>
      <c r="K19" s="304"/>
      <c r="L19" s="196"/>
      <c r="M19" s="196"/>
      <c r="Y19" s="262"/>
      <c r="Z19" s="262"/>
      <c r="AA19" s="262" t="s">
        <v>84</v>
      </c>
      <c r="AB19" s="262">
        <v>150</v>
      </c>
      <c r="AC19" s="262">
        <v>120</v>
      </c>
      <c r="AD19" s="262">
        <v>100</v>
      </c>
      <c r="AE19" s="262">
        <v>80</v>
      </c>
      <c r="AF19" s="262">
        <v>70</v>
      </c>
      <c r="AG19" s="262">
        <v>60</v>
      </c>
      <c r="AH19" s="262">
        <v>55</v>
      </c>
      <c r="AI19" s="262">
        <v>50</v>
      </c>
      <c r="AJ19" s="262">
        <v>45</v>
      </c>
      <c r="AK19" s="262">
        <v>40</v>
      </c>
    </row>
    <row r="20" spans="1:37" ht="18.75" customHeight="1" x14ac:dyDescent="0.25">
      <c r="A20" s="245" t="s">
        <v>59</v>
      </c>
      <c r="B20" s="303" t="str">
        <f>E9</f>
        <v xml:space="preserve">KARCSÚ </v>
      </c>
      <c r="C20" s="303"/>
      <c r="D20" s="305"/>
      <c r="E20" s="305"/>
      <c r="F20" s="306"/>
      <c r="G20" s="306"/>
      <c r="H20" s="305"/>
      <c r="I20" s="305"/>
      <c r="J20" s="305"/>
      <c r="K20" s="305"/>
      <c r="L20" s="196"/>
      <c r="M20" s="196"/>
      <c r="Y20" s="262"/>
      <c r="Z20" s="262"/>
      <c r="AA20" s="262" t="s">
        <v>85</v>
      </c>
      <c r="AB20" s="262">
        <v>120</v>
      </c>
      <c r="AC20" s="262">
        <v>90</v>
      </c>
      <c r="AD20" s="262">
        <v>65</v>
      </c>
      <c r="AE20" s="262">
        <v>55</v>
      </c>
      <c r="AF20" s="262">
        <v>50</v>
      </c>
      <c r="AG20" s="262">
        <v>45</v>
      </c>
      <c r="AH20" s="262">
        <v>40</v>
      </c>
      <c r="AI20" s="262">
        <v>35</v>
      </c>
      <c r="AJ20" s="262">
        <v>25</v>
      </c>
      <c r="AK20" s="262">
        <v>20</v>
      </c>
    </row>
    <row r="21" spans="1:37" ht="18.75" customHeight="1" x14ac:dyDescent="0.25">
      <c r="A21" s="245" t="s">
        <v>60</v>
      </c>
      <c r="B21" s="303" t="str">
        <f>E11</f>
        <v>LADÁNYI</v>
      </c>
      <c r="C21" s="303"/>
      <c r="D21" s="305"/>
      <c r="E21" s="305"/>
      <c r="F21" s="305"/>
      <c r="G21" s="305"/>
      <c r="H21" s="306"/>
      <c r="I21" s="306"/>
      <c r="J21" s="305"/>
      <c r="K21" s="305"/>
      <c r="L21" s="196"/>
      <c r="M21" s="196"/>
      <c r="Y21" s="262"/>
      <c r="Z21" s="262"/>
      <c r="AA21" s="262" t="s">
        <v>86</v>
      </c>
      <c r="AB21" s="262">
        <v>90</v>
      </c>
      <c r="AC21" s="262">
        <v>60</v>
      </c>
      <c r="AD21" s="262">
        <v>45</v>
      </c>
      <c r="AE21" s="262">
        <v>34</v>
      </c>
      <c r="AF21" s="262">
        <v>27</v>
      </c>
      <c r="AG21" s="262">
        <v>22</v>
      </c>
      <c r="AH21" s="262">
        <v>18</v>
      </c>
      <c r="AI21" s="262">
        <v>15</v>
      </c>
      <c r="AJ21" s="262">
        <v>12</v>
      </c>
      <c r="AK21" s="262">
        <v>9</v>
      </c>
    </row>
    <row r="22" spans="1:37" ht="18.75" customHeight="1" x14ac:dyDescent="0.25">
      <c r="A22" s="245" t="s">
        <v>65</v>
      </c>
      <c r="B22" s="303" t="str">
        <f>E13</f>
        <v>SONKODI</v>
      </c>
      <c r="C22" s="303"/>
      <c r="D22" s="305"/>
      <c r="E22" s="305"/>
      <c r="F22" s="305"/>
      <c r="G22" s="305"/>
      <c r="H22" s="304"/>
      <c r="I22" s="304"/>
      <c r="J22" s="306"/>
      <c r="K22" s="306"/>
      <c r="L22" s="196"/>
      <c r="M22" s="196"/>
      <c r="Y22" s="262"/>
      <c r="Z22" s="262"/>
      <c r="AA22" s="262" t="s">
        <v>87</v>
      </c>
      <c r="AB22" s="262">
        <v>60</v>
      </c>
      <c r="AC22" s="262">
        <v>40</v>
      </c>
      <c r="AD22" s="262">
        <v>30</v>
      </c>
      <c r="AE22" s="262">
        <v>20</v>
      </c>
      <c r="AF22" s="262">
        <v>18</v>
      </c>
      <c r="AG22" s="262">
        <v>15</v>
      </c>
      <c r="AH22" s="262">
        <v>12</v>
      </c>
      <c r="AI22" s="262">
        <v>10</v>
      </c>
      <c r="AJ22" s="262">
        <v>8</v>
      </c>
      <c r="AK22" s="262">
        <v>6</v>
      </c>
    </row>
    <row r="23" spans="1:37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Y23" s="262"/>
      <c r="Z23" s="262"/>
      <c r="AA23" s="262" t="s">
        <v>88</v>
      </c>
      <c r="AB23" s="262">
        <v>40</v>
      </c>
      <c r="AC23" s="262">
        <v>25</v>
      </c>
      <c r="AD23" s="262">
        <v>18</v>
      </c>
      <c r="AE23" s="262">
        <v>13</v>
      </c>
      <c r="AF23" s="262">
        <v>8</v>
      </c>
      <c r="AG23" s="262">
        <v>7</v>
      </c>
      <c r="AH23" s="262">
        <v>6</v>
      </c>
      <c r="AI23" s="262">
        <v>5</v>
      </c>
      <c r="AJ23" s="262">
        <v>4</v>
      </c>
      <c r="AK23" s="262">
        <v>3</v>
      </c>
    </row>
    <row r="24" spans="1:37" x14ac:dyDescent="0.25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Y24" s="262"/>
      <c r="Z24" s="262"/>
      <c r="AA24" s="262" t="s">
        <v>89</v>
      </c>
      <c r="AB24" s="262">
        <v>25</v>
      </c>
      <c r="AC24" s="262">
        <v>15</v>
      </c>
      <c r="AD24" s="262">
        <v>13</v>
      </c>
      <c r="AE24" s="262">
        <v>7</v>
      </c>
      <c r="AF24" s="262">
        <v>6</v>
      </c>
      <c r="AG24" s="262">
        <v>5</v>
      </c>
      <c r="AH24" s="262">
        <v>4</v>
      </c>
      <c r="AI24" s="262">
        <v>3</v>
      </c>
      <c r="AJ24" s="262">
        <v>2</v>
      </c>
      <c r="AK24" s="262">
        <v>1</v>
      </c>
    </row>
    <row r="25" spans="1:37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Y25" s="262"/>
      <c r="Z25" s="262"/>
      <c r="AA25" s="262" t="s">
        <v>94</v>
      </c>
      <c r="AB25" s="262">
        <v>15</v>
      </c>
      <c r="AC25" s="262">
        <v>10</v>
      </c>
      <c r="AD25" s="262">
        <v>8</v>
      </c>
      <c r="AE25" s="262">
        <v>4</v>
      </c>
      <c r="AF25" s="262">
        <v>3</v>
      </c>
      <c r="AG25" s="262">
        <v>2</v>
      </c>
      <c r="AH25" s="262">
        <v>1</v>
      </c>
      <c r="AI25" s="262">
        <v>0</v>
      </c>
      <c r="AJ25" s="262">
        <v>0</v>
      </c>
      <c r="AK25" s="262">
        <v>0</v>
      </c>
    </row>
    <row r="26" spans="1:37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Y26" s="262"/>
      <c r="Z26" s="262"/>
      <c r="AA26" s="262" t="s">
        <v>90</v>
      </c>
      <c r="AB26" s="262">
        <v>10</v>
      </c>
      <c r="AC26" s="262">
        <v>6</v>
      </c>
      <c r="AD26" s="262">
        <v>4</v>
      </c>
      <c r="AE26" s="262">
        <v>2</v>
      </c>
      <c r="AF26" s="262">
        <v>1</v>
      </c>
      <c r="AG26" s="262">
        <v>0</v>
      </c>
      <c r="AH26" s="262">
        <v>0</v>
      </c>
      <c r="AI26" s="262">
        <v>0</v>
      </c>
      <c r="AJ26" s="262">
        <v>0</v>
      </c>
      <c r="AK26" s="262">
        <v>0</v>
      </c>
    </row>
    <row r="27" spans="1:37" x14ac:dyDescent="0.2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Y27" s="262"/>
      <c r="Z27" s="262"/>
      <c r="AA27" s="262" t="s">
        <v>91</v>
      </c>
      <c r="AB27" s="262">
        <v>3</v>
      </c>
      <c r="AC27" s="262">
        <v>2</v>
      </c>
      <c r="AD27" s="262">
        <v>1</v>
      </c>
      <c r="AE27" s="262">
        <v>0</v>
      </c>
      <c r="AF27" s="262">
        <v>0</v>
      </c>
      <c r="AG27" s="262">
        <v>0</v>
      </c>
      <c r="AH27" s="262">
        <v>0</v>
      </c>
      <c r="AI27" s="262">
        <v>0</v>
      </c>
      <c r="AJ27" s="262">
        <v>0</v>
      </c>
      <c r="AK27" s="262">
        <v>0</v>
      </c>
    </row>
    <row r="28" spans="1:37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</row>
    <row r="29" spans="1:37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1:37" x14ac:dyDescent="0.2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37" x14ac:dyDescent="0.2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</row>
    <row r="32" spans="1:37" x14ac:dyDescent="0.2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5"/>
      <c r="M32" s="196"/>
    </row>
    <row r="33" spans="1:18" x14ac:dyDescent="0.25">
      <c r="A33" s="115" t="s">
        <v>38</v>
      </c>
      <c r="B33" s="116"/>
      <c r="C33" s="168"/>
      <c r="D33" s="221" t="s">
        <v>2</v>
      </c>
      <c r="E33" s="222" t="s">
        <v>40</v>
      </c>
      <c r="F33" s="236"/>
      <c r="G33" s="221" t="s">
        <v>2</v>
      </c>
      <c r="H33" s="222" t="s">
        <v>49</v>
      </c>
      <c r="I33" s="127"/>
      <c r="J33" s="222" t="s">
        <v>50</v>
      </c>
      <c r="K33" s="126" t="s">
        <v>51</v>
      </c>
      <c r="L33" s="31"/>
      <c r="M33" s="236"/>
      <c r="P33" s="217"/>
      <c r="Q33" s="217"/>
      <c r="R33" s="218"/>
    </row>
    <row r="34" spans="1:18" x14ac:dyDescent="0.25">
      <c r="A34" s="200" t="s">
        <v>39</v>
      </c>
      <c r="B34" s="201"/>
      <c r="C34" s="202"/>
      <c r="D34" s="223"/>
      <c r="E34" s="307"/>
      <c r="F34" s="307"/>
      <c r="G34" s="230" t="s">
        <v>3</v>
      </c>
      <c r="H34" s="201"/>
      <c r="I34" s="224"/>
      <c r="J34" s="231"/>
      <c r="K34" s="198" t="s">
        <v>41</v>
      </c>
      <c r="L34" s="237"/>
      <c r="M34" s="225"/>
      <c r="P34" s="219"/>
      <c r="Q34" s="219"/>
      <c r="R34" s="118"/>
    </row>
    <row r="35" spans="1:18" x14ac:dyDescent="0.25">
      <c r="A35" s="203" t="s">
        <v>48</v>
      </c>
      <c r="B35" s="125"/>
      <c r="C35" s="204"/>
      <c r="D35" s="226"/>
      <c r="E35" s="308"/>
      <c r="F35" s="308"/>
      <c r="G35" s="232" t="s">
        <v>4</v>
      </c>
      <c r="H35" s="81"/>
      <c r="I35" s="197"/>
      <c r="J35" s="82"/>
      <c r="K35" s="234"/>
      <c r="L35" s="195"/>
      <c r="M35" s="229"/>
      <c r="P35" s="118"/>
      <c r="Q35" s="117"/>
      <c r="R35" s="118"/>
    </row>
    <row r="36" spans="1:18" x14ac:dyDescent="0.25">
      <c r="A36" s="140"/>
      <c r="B36" s="141"/>
      <c r="C36" s="142"/>
      <c r="D36" s="226"/>
      <c r="E36" s="83"/>
      <c r="F36" s="196"/>
      <c r="G36" s="232" t="s">
        <v>5</v>
      </c>
      <c r="H36" s="81"/>
      <c r="I36" s="197"/>
      <c r="J36" s="82"/>
      <c r="K36" s="198" t="s">
        <v>42</v>
      </c>
      <c r="L36" s="237"/>
      <c r="M36" s="225"/>
      <c r="P36" s="219"/>
      <c r="Q36" s="219"/>
      <c r="R36" s="118"/>
    </row>
    <row r="37" spans="1:18" x14ac:dyDescent="0.25">
      <c r="A37" s="119"/>
      <c r="B37" s="114"/>
      <c r="C37" s="120"/>
      <c r="D37" s="226"/>
      <c r="E37" s="83"/>
      <c r="F37" s="196"/>
      <c r="G37" s="232" t="s">
        <v>6</v>
      </c>
      <c r="H37" s="81"/>
      <c r="I37" s="197"/>
      <c r="J37" s="82"/>
      <c r="K37" s="235"/>
      <c r="L37" s="196"/>
      <c r="M37" s="227"/>
      <c r="P37" s="118"/>
      <c r="Q37" s="117"/>
      <c r="R37" s="118"/>
    </row>
    <row r="38" spans="1:18" x14ac:dyDescent="0.25">
      <c r="A38" s="129"/>
      <c r="B38" s="143"/>
      <c r="C38" s="167"/>
      <c r="D38" s="226"/>
      <c r="E38" s="83"/>
      <c r="F38" s="196"/>
      <c r="G38" s="232" t="s">
        <v>7</v>
      </c>
      <c r="H38" s="81"/>
      <c r="I38" s="197"/>
      <c r="J38" s="82"/>
      <c r="K38" s="203"/>
      <c r="L38" s="195"/>
      <c r="M38" s="229"/>
      <c r="P38" s="118"/>
      <c r="Q38" s="117"/>
      <c r="R38" s="118"/>
    </row>
    <row r="39" spans="1:18" x14ac:dyDescent="0.25">
      <c r="A39" s="130"/>
      <c r="B39" s="21"/>
      <c r="C39" s="120"/>
      <c r="D39" s="226"/>
      <c r="E39" s="83"/>
      <c r="F39" s="196"/>
      <c r="G39" s="232" t="s">
        <v>8</v>
      </c>
      <c r="H39" s="81"/>
      <c r="I39" s="197"/>
      <c r="J39" s="82"/>
      <c r="K39" s="198" t="s">
        <v>31</v>
      </c>
      <c r="L39" s="237"/>
      <c r="M39" s="225"/>
      <c r="P39" s="219"/>
      <c r="Q39" s="219"/>
      <c r="R39" s="118"/>
    </row>
    <row r="40" spans="1:18" x14ac:dyDescent="0.25">
      <c r="A40" s="130"/>
      <c r="B40" s="21"/>
      <c r="C40" s="138"/>
      <c r="D40" s="226"/>
      <c r="E40" s="83"/>
      <c r="F40" s="196"/>
      <c r="G40" s="232" t="s">
        <v>9</v>
      </c>
      <c r="H40" s="81"/>
      <c r="I40" s="197"/>
      <c r="J40" s="82"/>
      <c r="K40" s="235"/>
      <c r="L40" s="196"/>
      <c r="M40" s="227"/>
      <c r="P40" s="118"/>
      <c r="Q40" s="117"/>
      <c r="R40" s="118"/>
    </row>
    <row r="41" spans="1:18" x14ac:dyDescent="0.25">
      <c r="A41" s="131"/>
      <c r="B41" s="128"/>
      <c r="C41" s="139"/>
      <c r="D41" s="228"/>
      <c r="E41" s="121"/>
      <c r="F41" s="195"/>
      <c r="G41" s="233" t="s">
        <v>10</v>
      </c>
      <c r="H41" s="125"/>
      <c r="I41" s="199"/>
      <c r="J41" s="122"/>
      <c r="K41" s="203" t="str">
        <f>M4</f>
        <v>Rákóczi Andrea</v>
      </c>
      <c r="L41" s="195"/>
      <c r="M41" s="229"/>
      <c r="P41" s="118"/>
      <c r="Q41" s="117"/>
      <c r="R41" s="220"/>
    </row>
  </sheetData>
  <mergeCells count="37">
    <mergeCell ref="J22:K22"/>
    <mergeCell ref="E34:F34"/>
    <mergeCell ref="E35:F35"/>
    <mergeCell ref="B22:C22"/>
    <mergeCell ref="D22:E22"/>
    <mergeCell ref="F22:G22"/>
    <mergeCell ref="H22:I22"/>
    <mergeCell ref="B21:C21"/>
    <mergeCell ref="D21:E21"/>
    <mergeCell ref="F21:G21"/>
    <mergeCell ref="H21:I21"/>
    <mergeCell ref="J21:K21"/>
    <mergeCell ref="B20:C20"/>
    <mergeCell ref="D20:E20"/>
    <mergeCell ref="F20:G20"/>
    <mergeCell ref="H20:I20"/>
    <mergeCell ref="J20:K20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416A-E1D0-4369-B1C9-F8E3B0CB6BC5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5546875" customWidth="1"/>
    <col min="16" max="16" width="11.5546875" hidden="1" customWidth="1"/>
  </cols>
  <sheetData>
    <row r="1" spans="1:14" ht="24.6" x14ac:dyDescent="0.3">
      <c r="A1" s="39" t="str">
        <f>Altalanos!$A$6</f>
        <v>Diákolimpia Cs-Cs.Megye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 x14ac:dyDescent="0.25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 x14ac:dyDescent="0.3">
      <c r="A3" s="44"/>
      <c r="B3" s="45" t="s">
        <v>21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 x14ac:dyDescent="0.25">
      <c r="A4" s="48" t="s">
        <v>22</v>
      </c>
      <c r="B4" s="46" t="s">
        <v>19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 x14ac:dyDescent="0.25">
      <c r="A5" s="51">
        <f>Altalanos!$A$10</f>
        <v>45784</v>
      </c>
      <c r="B5" s="52" t="str">
        <f>Altalanos!$C$10</f>
        <v>Szeged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 x14ac:dyDescent="0.3">
      <c r="A6" s="302" t="s">
        <v>23</v>
      </c>
      <c r="B6" s="302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 x14ac:dyDescent="0.25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 x14ac:dyDescent="0.25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 x14ac:dyDescent="0.25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 x14ac:dyDescent="0.25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 x14ac:dyDescent="0.25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 x14ac:dyDescent="0.2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 x14ac:dyDescent="0.25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 x14ac:dyDescent="0.25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 x14ac:dyDescent="0.25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 x14ac:dyDescent="0.25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 x14ac:dyDescent="0.25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 x14ac:dyDescent="0.25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 x14ac:dyDescent="0.25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136" t="s">
        <v>24</v>
      </c>
      <c r="B20" s="137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 x14ac:dyDescent="0.25">
      <c r="A21" s="68" t="s">
        <v>25</v>
      </c>
      <c r="B21" s="69" t="s">
        <v>26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53</v>
      </c>
    </row>
    <row r="22" spans="1:16" s="18" customFormat="1" ht="19.5" customHeight="1" x14ac:dyDescent="0.25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 x14ac:dyDescent="0.25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 x14ac:dyDescent="0.25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 x14ac:dyDescent="0.25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 x14ac:dyDescent="0.25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 x14ac:dyDescent="0.25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 x14ac:dyDescent="0.25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 x14ac:dyDescent="0.3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54</v>
      </c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 x14ac:dyDescent="0.2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6" type="noConversion"/>
  <printOptions horizontalCentered="1"/>
  <pageMargins left="0.35" right="0.35" top="0.39" bottom="0.39" header="0" footer="0"/>
  <pageSetup paperSize="9" orientation="portrait" horizontalDpi="200" verticalDpi="2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3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A5A53-2E4C-4B25-9246-7FDE22E26876}">
  <dimension ref="A1:L31"/>
  <sheetViews>
    <sheetView workbookViewId="0"/>
  </sheetViews>
  <sheetFormatPr defaultRowHeight="14.4" x14ac:dyDescent="0.3"/>
  <cols>
    <col min="1" max="1" width="40.88671875" style="315" bestFit="1" customWidth="1"/>
    <col min="2" max="2" width="20.88671875" style="315" bestFit="1" customWidth="1"/>
    <col min="3" max="3" width="15.88671875" style="315" bestFit="1" customWidth="1"/>
    <col min="4" max="4" width="7.5546875" style="315" bestFit="1" customWidth="1"/>
    <col min="5" max="5" width="36.33203125" style="315" bestFit="1" customWidth="1"/>
    <col min="6" max="6" width="5" style="315" bestFit="1" customWidth="1"/>
    <col min="7" max="7" width="8.88671875" style="315"/>
    <col min="8" max="8" width="67.33203125" style="315" bestFit="1" customWidth="1"/>
    <col min="9" max="9" width="16.33203125" style="315" bestFit="1" customWidth="1"/>
    <col min="10" max="10" width="19.5546875" style="315" bestFit="1" customWidth="1"/>
    <col min="11" max="11" width="28.33203125" style="315" bestFit="1" customWidth="1"/>
    <col min="12" max="12" width="9.5546875" style="315" customWidth="1"/>
    <col min="13" max="16384" width="8.88671875" style="315"/>
  </cols>
  <sheetData>
    <row r="1" spans="1:12" ht="45" customHeight="1" x14ac:dyDescent="0.3">
      <c r="A1" s="324" t="s">
        <v>179</v>
      </c>
      <c r="B1" s="324" t="s">
        <v>180</v>
      </c>
      <c r="C1" s="324" t="s">
        <v>181</v>
      </c>
      <c r="D1" s="324" t="s">
        <v>182</v>
      </c>
      <c r="E1" s="324" t="s">
        <v>183</v>
      </c>
      <c r="F1" s="324" t="s">
        <v>184</v>
      </c>
      <c r="G1" s="324" t="s">
        <v>27</v>
      </c>
      <c r="H1" s="324" t="s">
        <v>185</v>
      </c>
      <c r="I1" s="324" t="s">
        <v>186</v>
      </c>
      <c r="J1" s="324" t="s">
        <v>187</v>
      </c>
      <c r="K1" s="324" t="s">
        <v>188</v>
      </c>
      <c r="L1" s="324" t="s">
        <v>189</v>
      </c>
    </row>
    <row r="2" spans="1:12" x14ac:dyDescent="0.3">
      <c r="A2" s="315" t="s">
        <v>190</v>
      </c>
      <c r="B2" s="315" t="s">
        <v>191</v>
      </c>
      <c r="C2" s="315" t="s">
        <v>192</v>
      </c>
      <c r="D2" s="315" t="s">
        <v>193</v>
      </c>
      <c r="E2" s="315" t="s">
        <v>194</v>
      </c>
      <c r="F2" s="315" t="s">
        <v>67</v>
      </c>
      <c r="G2" s="315" t="s">
        <v>59</v>
      </c>
      <c r="H2" s="315" t="s">
        <v>195</v>
      </c>
      <c r="I2" s="315" t="s">
        <v>196</v>
      </c>
      <c r="J2" s="315" t="s">
        <v>158</v>
      </c>
      <c r="K2" s="315" t="s">
        <v>197</v>
      </c>
      <c r="L2" s="315" t="s">
        <v>11</v>
      </c>
    </row>
    <row r="3" spans="1:12" x14ac:dyDescent="0.3">
      <c r="A3" s="315" t="s">
        <v>190</v>
      </c>
      <c r="B3" s="315" t="s">
        <v>198</v>
      </c>
      <c r="C3" s="315" t="s">
        <v>192</v>
      </c>
      <c r="D3" s="315" t="s">
        <v>193</v>
      </c>
      <c r="E3" s="315" t="s">
        <v>194</v>
      </c>
      <c r="F3" s="315" t="s">
        <v>67</v>
      </c>
      <c r="G3" s="315" t="s">
        <v>59</v>
      </c>
      <c r="H3" s="315" t="s">
        <v>199</v>
      </c>
      <c r="I3" s="315" t="s">
        <v>200</v>
      </c>
      <c r="J3" s="315" t="s">
        <v>159</v>
      </c>
      <c r="K3" s="315" t="s">
        <v>201</v>
      </c>
      <c r="L3" s="315" t="s">
        <v>11</v>
      </c>
    </row>
    <row r="4" spans="1:12" x14ac:dyDescent="0.3">
      <c r="A4" s="315" t="s">
        <v>190</v>
      </c>
      <c r="B4" s="315" t="s">
        <v>202</v>
      </c>
      <c r="C4" s="315" t="s">
        <v>192</v>
      </c>
      <c r="D4" s="315" t="s">
        <v>193</v>
      </c>
      <c r="E4" s="315" t="s">
        <v>194</v>
      </c>
      <c r="F4" s="315" t="s">
        <v>67</v>
      </c>
      <c r="G4" s="315" t="s">
        <v>59</v>
      </c>
      <c r="H4" s="315" t="s">
        <v>203</v>
      </c>
      <c r="I4" s="315" t="s">
        <v>204</v>
      </c>
      <c r="J4" s="315" t="s">
        <v>160</v>
      </c>
      <c r="K4" s="315" t="s">
        <v>205</v>
      </c>
      <c r="L4" s="315" t="s">
        <v>11</v>
      </c>
    </row>
    <row r="5" spans="1:12" x14ac:dyDescent="0.3">
      <c r="A5" s="315" t="s">
        <v>190</v>
      </c>
      <c r="B5" s="315" t="s">
        <v>202</v>
      </c>
      <c r="C5" s="315" t="s">
        <v>192</v>
      </c>
      <c r="D5" s="315" t="s">
        <v>193</v>
      </c>
      <c r="E5" s="315" t="s">
        <v>194</v>
      </c>
      <c r="F5" s="315" t="s">
        <v>67</v>
      </c>
      <c r="G5" s="315" t="s">
        <v>59</v>
      </c>
      <c r="H5" s="315" t="s">
        <v>203</v>
      </c>
      <c r="I5" s="315" t="s">
        <v>204</v>
      </c>
      <c r="J5" s="315" t="s">
        <v>161</v>
      </c>
      <c r="K5" s="315" t="s">
        <v>205</v>
      </c>
      <c r="L5" s="315" t="s">
        <v>11</v>
      </c>
    </row>
    <row r="6" spans="1:12" x14ac:dyDescent="0.3">
      <c r="A6" s="315" t="s">
        <v>190</v>
      </c>
      <c r="B6" s="315" t="s">
        <v>206</v>
      </c>
      <c r="C6" s="315" t="s">
        <v>192</v>
      </c>
      <c r="D6" s="315" t="s">
        <v>193</v>
      </c>
      <c r="E6" s="315" t="s">
        <v>194</v>
      </c>
      <c r="F6" s="315" t="s">
        <v>207</v>
      </c>
      <c r="G6" s="315" t="s">
        <v>59</v>
      </c>
      <c r="H6" s="315" t="s">
        <v>208</v>
      </c>
      <c r="I6" s="315" t="s">
        <v>110</v>
      </c>
      <c r="J6" s="315" t="s">
        <v>209</v>
      </c>
      <c r="K6" s="315" t="s">
        <v>210</v>
      </c>
      <c r="L6" s="315" t="s">
        <v>11</v>
      </c>
    </row>
    <row r="7" spans="1:12" x14ac:dyDescent="0.3">
      <c r="A7" s="315" t="s">
        <v>190</v>
      </c>
      <c r="B7" s="315" t="s">
        <v>202</v>
      </c>
      <c r="C7" s="315" t="s">
        <v>192</v>
      </c>
      <c r="D7" s="315" t="s">
        <v>193</v>
      </c>
      <c r="E7" s="315" t="s">
        <v>194</v>
      </c>
      <c r="F7" s="315" t="s">
        <v>207</v>
      </c>
      <c r="G7" s="315" t="s">
        <v>59</v>
      </c>
      <c r="H7" s="315" t="s">
        <v>203</v>
      </c>
      <c r="I7" s="315" t="s">
        <v>204</v>
      </c>
      <c r="J7" s="315" t="s">
        <v>211</v>
      </c>
      <c r="K7" s="315" t="s">
        <v>205</v>
      </c>
      <c r="L7" s="315" t="s">
        <v>11</v>
      </c>
    </row>
    <row r="8" spans="1:12" x14ac:dyDescent="0.3">
      <c r="A8" s="315" t="s">
        <v>190</v>
      </c>
      <c r="B8" s="315" t="s">
        <v>202</v>
      </c>
      <c r="C8" s="315" t="s">
        <v>192</v>
      </c>
      <c r="D8" s="315" t="s">
        <v>193</v>
      </c>
      <c r="E8" s="315" t="s">
        <v>212</v>
      </c>
      <c r="F8" s="315" t="s">
        <v>67</v>
      </c>
      <c r="G8" s="315" t="s">
        <v>59</v>
      </c>
      <c r="H8" s="315" t="s">
        <v>203</v>
      </c>
      <c r="I8" s="315" t="s">
        <v>204</v>
      </c>
      <c r="J8" s="315" t="s">
        <v>213</v>
      </c>
      <c r="K8" s="315" t="s">
        <v>205</v>
      </c>
      <c r="L8" s="315" t="s">
        <v>11</v>
      </c>
    </row>
    <row r="9" spans="1:12" x14ac:dyDescent="0.3">
      <c r="A9" s="315" t="s">
        <v>190</v>
      </c>
      <c r="B9" s="315" t="s">
        <v>202</v>
      </c>
      <c r="C9" s="315" t="s">
        <v>192</v>
      </c>
      <c r="D9" s="315" t="s">
        <v>193</v>
      </c>
      <c r="E9" s="315" t="s">
        <v>212</v>
      </c>
      <c r="F9" s="315" t="s">
        <v>67</v>
      </c>
      <c r="G9" s="315" t="s">
        <v>58</v>
      </c>
      <c r="H9" s="315" t="s">
        <v>214</v>
      </c>
      <c r="I9" s="315" t="s">
        <v>204</v>
      </c>
      <c r="J9" s="315" t="s">
        <v>215</v>
      </c>
      <c r="K9" s="315" t="s">
        <v>216</v>
      </c>
      <c r="L9" s="315" t="s">
        <v>11</v>
      </c>
    </row>
    <row r="10" spans="1:12" x14ac:dyDescent="0.3">
      <c r="A10" s="315" t="s">
        <v>190</v>
      </c>
      <c r="B10" s="315" t="s">
        <v>206</v>
      </c>
      <c r="C10" s="315" t="s">
        <v>192</v>
      </c>
      <c r="D10" s="315" t="s">
        <v>193</v>
      </c>
      <c r="E10" s="315" t="s">
        <v>217</v>
      </c>
      <c r="F10" s="315" t="s">
        <v>67</v>
      </c>
      <c r="G10" s="315" t="s">
        <v>59</v>
      </c>
      <c r="H10" s="315" t="s">
        <v>208</v>
      </c>
      <c r="I10" s="315" t="s">
        <v>110</v>
      </c>
      <c r="J10" s="315" t="s">
        <v>178</v>
      </c>
      <c r="K10" s="315" t="s">
        <v>218</v>
      </c>
      <c r="L10" s="315" t="s">
        <v>11</v>
      </c>
    </row>
    <row r="11" spans="1:12" x14ac:dyDescent="0.3">
      <c r="A11" s="315" t="s">
        <v>190</v>
      </c>
      <c r="B11" s="315" t="s">
        <v>206</v>
      </c>
      <c r="C11" s="315" t="s">
        <v>192</v>
      </c>
      <c r="D11" s="315" t="s">
        <v>193</v>
      </c>
      <c r="E11" s="315" t="s">
        <v>217</v>
      </c>
      <c r="F11" s="315" t="s">
        <v>67</v>
      </c>
      <c r="G11" s="315" t="s">
        <v>59</v>
      </c>
      <c r="H11" s="315" t="s">
        <v>208</v>
      </c>
      <c r="I11" s="315" t="s">
        <v>110</v>
      </c>
      <c r="J11" s="315" t="s">
        <v>219</v>
      </c>
      <c r="K11" s="315" t="s">
        <v>218</v>
      </c>
      <c r="L11" s="315" t="s">
        <v>11</v>
      </c>
    </row>
    <row r="12" spans="1:12" x14ac:dyDescent="0.3">
      <c r="A12" s="315" t="s">
        <v>190</v>
      </c>
      <c r="B12" s="315" t="s">
        <v>206</v>
      </c>
      <c r="C12" s="315" t="s">
        <v>192</v>
      </c>
      <c r="D12" s="315" t="s">
        <v>193</v>
      </c>
      <c r="E12" s="315" t="s">
        <v>217</v>
      </c>
      <c r="F12" s="315" t="s">
        <v>67</v>
      </c>
      <c r="G12" s="315" t="s">
        <v>59</v>
      </c>
      <c r="H12" s="315" t="s">
        <v>208</v>
      </c>
      <c r="I12" s="315" t="s">
        <v>110</v>
      </c>
      <c r="J12" s="315" t="s">
        <v>169</v>
      </c>
      <c r="K12" s="315" t="s">
        <v>218</v>
      </c>
      <c r="L12" s="315" t="s">
        <v>11</v>
      </c>
    </row>
    <row r="13" spans="1:12" x14ac:dyDescent="0.3">
      <c r="A13" s="315" t="s">
        <v>190</v>
      </c>
      <c r="B13" s="315" t="s">
        <v>206</v>
      </c>
      <c r="C13" s="315" t="s">
        <v>192</v>
      </c>
      <c r="D13" s="315" t="s">
        <v>193</v>
      </c>
      <c r="E13" s="315" t="s">
        <v>217</v>
      </c>
      <c r="F13" s="315" t="s">
        <v>67</v>
      </c>
      <c r="G13" s="315" t="s">
        <v>59</v>
      </c>
      <c r="H13" s="315" t="s">
        <v>220</v>
      </c>
      <c r="I13" s="315" t="s">
        <v>110</v>
      </c>
      <c r="J13" s="315" t="s">
        <v>174</v>
      </c>
      <c r="K13" s="315" t="s">
        <v>221</v>
      </c>
      <c r="L13" s="315" t="s">
        <v>11</v>
      </c>
    </row>
    <row r="14" spans="1:12" x14ac:dyDescent="0.3">
      <c r="A14" s="315" t="s">
        <v>190</v>
      </c>
      <c r="B14" s="315" t="s">
        <v>206</v>
      </c>
      <c r="C14" s="315" t="s">
        <v>192</v>
      </c>
      <c r="D14" s="315" t="s">
        <v>193</v>
      </c>
      <c r="E14" s="315" t="s">
        <v>217</v>
      </c>
      <c r="F14" s="315" t="s">
        <v>67</v>
      </c>
      <c r="G14" s="315" t="s">
        <v>59</v>
      </c>
      <c r="H14" s="315" t="s">
        <v>222</v>
      </c>
      <c r="I14" s="315" t="s">
        <v>110</v>
      </c>
      <c r="J14" s="315" t="s">
        <v>172</v>
      </c>
      <c r="K14" s="315" t="s">
        <v>223</v>
      </c>
      <c r="L14" s="315" t="s">
        <v>11</v>
      </c>
    </row>
    <row r="15" spans="1:12" x14ac:dyDescent="0.3">
      <c r="A15" s="315" t="s">
        <v>190</v>
      </c>
      <c r="B15" s="315" t="s">
        <v>206</v>
      </c>
      <c r="C15" s="315" t="s">
        <v>192</v>
      </c>
      <c r="D15" s="315" t="s">
        <v>193</v>
      </c>
      <c r="E15" s="315" t="s">
        <v>217</v>
      </c>
      <c r="F15" s="315" t="s">
        <v>67</v>
      </c>
      <c r="G15" s="315" t="s">
        <v>59</v>
      </c>
      <c r="H15" s="315" t="s">
        <v>222</v>
      </c>
      <c r="I15" s="315" t="s">
        <v>110</v>
      </c>
      <c r="J15" s="315" t="s">
        <v>173</v>
      </c>
      <c r="K15" s="315" t="s">
        <v>223</v>
      </c>
      <c r="L15" s="315" t="s">
        <v>11</v>
      </c>
    </row>
    <row r="16" spans="1:12" x14ac:dyDescent="0.3">
      <c r="A16" s="315" t="s">
        <v>190</v>
      </c>
      <c r="B16" s="315" t="s">
        <v>206</v>
      </c>
      <c r="C16" s="315" t="s">
        <v>192</v>
      </c>
      <c r="D16" s="315" t="s">
        <v>193</v>
      </c>
      <c r="E16" s="315" t="s">
        <v>217</v>
      </c>
      <c r="F16" s="315" t="s">
        <v>67</v>
      </c>
      <c r="G16" s="315" t="s">
        <v>59</v>
      </c>
      <c r="H16" s="315" t="s">
        <v>224</v>
      </c>
      <c r="I16" s="315" t="s">
        <v>110</v>
      </c>
      <c r="J16" s="315" t="s">
        <v>171</v>
      </c>
      <c r="K16" s="315" t="s">
        <v>225</v>
      </c>
      <c r="L16" s="315" t="s">
        <v>11</v>
      </c>
    </row>
    <row r="17" spans="1:12" x14ac:dyDescent="0.3">
      <c r="A17" s="315" t="s">
        <v>190</v>
      </c>
      <c r="B17" s="315" t="s">
        <v>206</v>
      </c>
      <c r="C17" s="315" t="s">
        <v>192</v>
      </c>
      <c r="D17" s="315" t="s">
        <v>193</v>
      </c>
      <c r="E17" s="315" t="s">
        <v>226</v>
      </c>
      <c r="F17" s="315" t="s">
        <v>67</v>
      </c>
      <c r="G17" s="315" t="s">
        <v>59</v>
      </c>
      <c r="H17" s="315" t="s">
        <v>227</v>
      </c>
      <c r="I17" s="315" t="s">
        <v>110</v>
      </c>
      <c r="J17" s="315" t="s">
        <v>228</v>
      </c>
      <c r="K17" s="315" t="s">
        <v>229</v>
      </c>
      <c r="L17" s="315" t="s">
        <v>11</v>
      </c>
    </row>
    <row r="18" spans="1:12" x14ac:dyDescent="0.3">
      <c r="A18" s="315" t="s">
        <v>190</v>
      </c>
      <c r="B18" s="315" t="s">
        <v>206</v>
      </c>
      <c r="C18" s="315" t="s">
        <v>192</v>
      </c>
      <c r="D18" s="315" t="s">
        <v>193</v>
      </c>
      <c r="E18" s="315" t="s">
        <v>226</v>
      </c>
      <c r="F18" s="315" t="s">
        <v>207</v>
      </c>
      <c r="G18" s="315" t="s">
        <v>59</v>
      </c>
      <c r="H18" s="315" t="s">
        <v>208</v>
      </c>
      <c r="I18" s="315" t="s">
        <v>110</v>
      </c>
      <c r="J18" s="315" t="s">
        <v>230</v>
      </c>
      <c r="K18" s="315" t="s">
        <v>218</v>
      </c>
      <c r="L18" s="315" t="s">
        <v>11</v>
      </c>
    </row>
    <row r="19" spans="1:12" x14ac:dyDescent="0.3">
      <c r="A19" s="315" t="s">
        <v>190</v>
      </c>
      <c r="B19" s="315" t="s">
        <v>206</v>
      </c>
      <c r="C19" s="315" t="s">
        <v>192</v>
      </c>
      <c r="D19" s="315" t="s">
        <v>193</v>
      </c>
      <c r="E19" s="315" t="s">
        <v>226</v>
      </c>
      <c r="F19" s="315" t="s">
        <v>207</v>
      </c>
      <c r="G19" s="315" t="s">
        <v>59</v>
      </c>
      <c r="H19" s="315" t="s">
        <v>231</v>
      </c>
      <c r="I19" s="315" t="s">
        <v>232</v>
      </c>
      <c r="J19" s="315" t="s">
        <v>233</v>
      </c>
      <c r="K19" s="315" t="s">
        <v>234</v>
      </c>
      <c r="L19" s="315" t="s">
        <v>11</v>
      </c>
    </row>
    <row r="20" spans="1:12" x14ac:dyDescent="0.3">
      <c r="A20" s="315" t="s">
        <v>190</v>
      </c>
      <c r="B20" s="315" t="s">
        <v>198</v>
      </c>
      <c r="C20" s="315" t="s">
        <v>192</v>
      </c>
      <c r="D20" s="315" t="s">
        <v>193</v>
      </c>
      <c r="E20" s="315" t="s">
        <v>226</v>
      </c>
      <c r="F20" s="315" t="s">
        <v>67</v>
      </c>
      <c r="G20" s="315" t="s">
        <v>58</v>
      </c>
      <c r="H20" s="315" t="s">
        <v>199</v>
      </c>
      <c r="I20" s="315" t="s">
        <v>200</v>
      </c>
      <c r="J20" s="315" t="s">
        <v>235</v>
      </c>
      <c r="K20" s="315" t="s">
        <v>236</v>
      </c>
      <c r="L20" s="315" t="s">
        <v>11</v>
      </c>
    </row>
    <row r="21" spans="1:12" x14ac:dyDescent="0.3">
      <c r="A21" s="315" t="s">
        <v>190</v>
      </c>
      <c r="B21" s="315" t="s">
        <v>191</v>
      </c>
      <c r="C21" s="315" t="s">
        <v>192</v>
      </c>
      <c r="D21" s="315" t="s">
        <v>193</v>
      </c>
      <c r="E21" s="315" t="s">
        <v>226</v>
      </c>
      <c r="F21" s="315" t="s">
        <v>67</v>
      </c>
      <c r="G21" s="315" t="s">
        <v>58</v>
      </c>
      <c r="H21" s="315" t="s">
        <v>195</v>
      </c>
      <c r="I21" s="315" t="s">
        <v>196</v>
      </c>
      <c r="J21" s="315" t="s">
        <v>237</v>
      </c>
      <c r="K21" s="315" t="s">
        <v>197</v>
      </c>
      <c r="L21" s="315" t="s">
        <v>11</v>
      </c>
    </row>
    <row r="22" spans="1:12" x14ac:dyDescent="0.3">
      <c r="A22" s="315" t="s">
        <v>190</v>
      </c>
      <c r="B22" s="315" t="s">
        <v>206</v>
      </c>
      <c r="C22" s="315" t="s">
        <v>192</v>
      </c>
      <c r="D22" s="315" t="s">
        <v>193</v>
      </c>
      <c r="E22" s="315" t="s">
        <v>238</v>
      </c>
      <c r="F22" s="315" t="s">
        <v>67</v>
      </c>
      <c r="G22" s="315" t="s">
        <v>59</v>
      </c>
      <c r="H22" s="315" t="s">
        <v>208</v>
      </c>
      <c r="I22" s="315" t="s">
        <v>110</v>
      </c>
      <c r="J22" s="315" t="s">
        <v>239</v>
      </c>
      <c r="K22" s="315" t="s">
        <v>218</v>
      </c>
      <c r="L22" s="315" t="s">
        <v>11</v>
      </c>
    </row>
    <row r="23" spans="1:12" x14ac:dyDescent="0.3">
      <c r="A23" s="315" t="s">
        <v>190</v>
      </c>
      <c r="B23" s="315" t="s">
        <v>202</v>
      </c>
      <c r="C23" s="315" t="s">
        <v>192</v>
      </c>
      <c r="D23" s="315" t="s">
        <v>193</v>
      </c>
      <c r="E23" s="315" t="s">
        <v>238</v>
      </c>
      <c r="F23" s="315" t="s">
        <v>67</v>
      </c>
      <c r="G23" s="315" t="s">
        <v>59</v>
      </c>
      <c r="H23" s="315" t="s">
        <v>240</v>
      </c>
      <c r="I23" s="315" t="s">
        <v>204</v>
      </c>
      <c r="J23" s="315" t="s">
        <v>241</v>
      </c>
      <c r="K23" s="315" t="s">
        <v>242</v>
      </c>
      <c r="L23" s="315" t="s">
        <v>11</v>
      </c>
    </row>
    <row r="24" spans="1:12" x14ac:dyDescent="0.3">
      <c r="A24" s="315" t="s">
        <v>190</v>
      </c>
      <c r="B24" s="315" t="s">
        <v>198</v>
      </c>
      <c r="C24" s="315" t="s">
        <v>192</v>
      </c>
      <c r="D24" s="315" t="s">
        <v>193</v>
      </c>
      <c r="E24" s="315" t="s">
        <v>238</v>
      </c>
      <c r="F24" s="315" t="s">
        <v>207</v>
      </c>
      <c r="G24" s="315" t="s">
        <v>59</v>
      </c>
      <c r="H24" s="315" t="s">
        <v>199</v>
      </c>
      <c r="I24" s="315" t="s">
        <v>200</v>
      </c>
      <c r="J24" s="315" t="s">
        <v>243</v>
      </c>
      <c r="K24" s="315" t="s">
        <v>236</v>
      </c>
      <c r="L24" s="315" t="s">
        <v>11</v>
      </c>
    </row>
    <row r="25" spans="1:12" x14ac:dyDescent="0.3">
      <c r="A25" s="315" t="s">
        <v>190</v>
      </c>
      <c r="B25" s="315" t="s">
        <v>206</v>
      </c>
      <c r="C25" s="315" t="s">
        <v>192</v>
      </c>
      <c r="D25" s="315" t="s">
        <v>193</v>
      </c>
      <c r="E25" s="315" t="s">
        <v>238</v>
      </c>
      <c r="F25" s="315" t="s">
        <v>67</v>
      </c>
      <c r="G25" s="315" t="s">
        <v>58</v>
      </c>
      <c r="H25" s="315" t="s">
        <v>220</v>
      </c>
      <c r="I25" s="315" t="s">
        <v>110</v>
      </c>
      <c r="J25" s="315" t="s">
        <v>244</v>
      </c>
      <c r="K25" s="315" t="s">
        <v>221</v>
      </c>
      <c r="L25" s="315" t="s">
        <v>11</v>
      </c>
    </row>
    <row r="26" spans="1:12" x14ac:dyDescent="0.3">
      <c r="A26" s="315" t="s">
        <v>190</v>
      </c>
      <c r="B26" s="315" t="s">
        <v>206</v>
      </c>
      <c r="C26" s="315" t="s">
        <v>192</v>
      </c>
      <c r="D26" s="315" t="s">
        <v>193</v>
      </c>
      <c r="E26" s="315" t="s">
        <v>238</v>
      </c>
      <c r="F26" s="315" t="s">
        <v>67</v>
      </c>
      <c r="G26" s="315" t="s">
        <v>58</v>
      </c>
      <c r="H26" s="315" t="s">
        <v>220</v>
      </c>
      <c r="I26" s="315" t="s">
        <v>110</v>
      </c>
      <c r="J26" s="315" t="s">
        <v>166</v>
      </c>
      <c r="K26" s="315" t="s">
        <v>245</v>
      </c>
      <c r="L26" s="315" t="s">
        <v>11</v>
      </c>
    </row>
    <row r="27" spans="1:12" x14ac:dyDescent="0.3">
      <c r="A27" s="315" t="s">
        <v>190</v>
      </c>
      <c r="B27" s="315" t="s">
        <v>206</v>
      </c>
      <c r="C27" s="315" t="s">
        <v>192</v>
      </c>
      <c r="D27" s="315" t="s">
        <v>193</v>
      </c>
      <c r="E27" s="315" t="s">
        <v>238</v>
      </c>
      <c r="F27" s="315" t="s">
        <v>67</v>
      </c>
      <c r="G27" s="315" t="s">
        <v>58</v>
      </c>
      <c r="H27" s="315" t="s">
        <v>220</v>
      </c>
      <c r="I27" s="315" t="s">
        <v>110</v>
      </c>
      <c r="J27" s="315" t="s">
        <v>165</v>
      </c>
      <c r="K27" s="315" t="s">
        <v>245</v>
      </c>
      <c r="L27" s="315" t="s">
        <v>11</v>
      </c>
    </row>
    <row r="28" spans="1:12" x14ac:dyDescent="0.3">
      <c r="A28" s="315" t="s">
        <v>190</v>
      </c>
      <c r="B28" s="315" t="s">
        <v>206</v>
      </c>
      <c r="C28" s="315" t="s">
        <v>192</v>
      </c>
      <c r="D28" s="315" t="s">
        <v>193</v>
      </c>
      <c r="E28" s="315" t="s">
        <v>238</v>
      </c>
      <c r="F28" s="315" t="s">
        <v>67</v>
      </c>
      <c r="G28" s="315" t="s">
        <v>58</v>
      </c>
      <c r="H28" s="315" t="s">
        <v>208</v>
      </c>
      <c r="I28" s="315" t="s">
        <v>110</v>
      </c>
      <c r="J28" s="315" t="s">
        <v>246</v>
      </c>
      <c r="K28" s="315" t="s">
        <v>247</v>
      </c>
      <c r="L28" s="315" t="s">
        <v>11</v>
      </c>
    </row>
    <row r="29" spans="1:12" x14ac:dyDescent="0.3">
      <c r="A29" s="315" t="s">
        <v>190</v>
      </c>
      <c r="B29" s="315" t="s">
        <v>206</v>
      </c>
      <c r="C29" s="315" t="s">
        <v>192</v>
      </c>
      <c r="D29" s="315" t="s">
        <v>193</v>
      </c>
      <c r="E29" s="315" t="s">
        <v>238</v>
      </c>
      <c r="F29" s="315" t="s">
        <v>207</v>
      </c>
      <c r="G29" s="315" t="s">
        <v>58</v>
      </c>
      <c r="H29" s="315" t="s">
        <v>220</v>
      </c>
      <c r="I29" s="315" t="s">
        <v>110</v>
      </c>
      <c r="J29" s="315" t="s">
        <v>248</v>
      </c>
      <c r="K29" s="315" t="s">
        <v>249</v>
      </c>
      <c r="L29" s="315" t="s">
        <v>11</v>
      </c>
    </row>
    <row r="30" spans="1:12" x14ac:dyDescent="0.3">
      <c r="A30" s="315" t="s">
        <v>190</v>
      </c>
      <c r="B30" s="315" t="s">
        <v>198</v>
      </c>
      <c r="C30" s="315" t="s">
        <v>192</v>
      </c>
      <c r="D30" s="315" t="s">
        <v>193</v>
      </c>
      <c r="E30" s="315" t="s">
        <v>250</v>
      </c>
      <c r="F30" s="315" t="s">
        <v>67</v>
      </c>
      <c r="G30" s="315" t="s">
        <v>58</v>
      </c>
      <c r="H30" s="315" t="s">
        <v>199</v>
      </c>
      <c r="I30" s="315" t="s">
        <v>200</v>
      </c>
      <c r="J30" s="315" t="s">
        <v>251</v>
      </c>
      <c r="K30" s="315" t="s">
        <v>252</v>
      </c>
      <c r="L30" s="315" t="s">
        <v>11</v>
      </c>
    </row>
    <row r="31" spans="1:12" x14ac:dyDescent="0.3">
      <c r="A31" s="315" t="s">
        <v>190</v>
      </c>
      <c r="B31" s="315" t="s">
        <v>206</v>
      </c>
      <c r="C31" s="315" t="s">
        <v>192</v>
      </c>
      <c r="D31" s="315" t="s">
        <v>193</v>
      </c>
      <c r="E31" s="315" t="s">
        <v>250</v>
      </c>
      <c r="F31" s="315" t="s">
        <v>67</v>
      </c>
      <c r="G31" s="315" t="s">
        <v>58</v>
      </c>
      <c r="H31" s="315" t="s">
        <v>208</v>
      </c>
      <c r="I31" s="315" t="s">
        <v>110</v>
      </c>
      <c r="J31" s="315" t="s">
        <v>246</v>
      </c>
      <c r="K31" s="315" t="s">
        <v>247</v>
      </c>
      <c r="L31" s="315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43FD-3E7E-402B-A52D-A9C38478EF16}">
  <dimension ref="A1:G170"/>
  <sheetViews>
    <sheetView tabSelected="1" workbookViewId="0">
      <selection sqref="A1:G1"/>
    </sheetView>
  </sheetViews>
  <sheetFormatPr defaultRowHeight="14.4" x14ac:dyDescent="0.3"/>
  <cols>
    <col min="1" max="2" width="5.6640625" style="318" customWidth="1"/>
    <col min="3" max="3" width="9.109375" style="318" customWidth="1"/>
    <col min="4" max="4" width="5.88671875" style="318" customWidth="1"/>
    <col min="5" max="6" width="24.6640625" style="318" customWidth="1"/>
    <col min="7" max="7" width="11.5546875" style="318" customWidth="1"/>
    <col min="8" max="256" width="8.88671875" style="315"/>
    <col min="257" max="258" width="5.6640625" style="315" customWidth="1"/>
    <col min="259" max="259" width="9.109375" style="315" customWidth="1"/>
    <col min="260" max="260" width="5.88671875" style="315" customWidth="1"/>
    <col min="261" max="262" width="24.6640625" style="315" customWidth="1"/>
    <col min="263" max="263" width="11.5546875" style="315" customWidth="1"/>
    <col min="264" max="512" width="8.88671875" style="315"/>
    <col min="513" max="514" width="5.6640625" style="315" customWidth="1"/>
    <col min="515" max="515" width="9.109375" style="315" customWidth="1"/>
    <col min="516" max="516" width="5.88671875" style="315" customWidth="1"/>
    <col min="517" max="518" width="24.6640625" style="315" customWidth="1"/>
    <col min="519" max="519" width="11.5546875" style="315" customWidth="1"/>
    <col min="520" max="768" width="8.88671875" style="315"/>
    <col min="769" max="770" width="5.6640625" style="315" customWidth="1"/>
    <col min="771" max="771" width="9.109375" style="315" customWidth="1"/>
    <col min="772" max="772" width="5.88671875" style="315" customWidth="1"/>
    <col min="773" max="774" width="24.6640625" style="315" customWidth="1"/>
    <col min="775" max="775" width="11.5546875" style="315" customWidth="1"/>
    <col min="776" max="1024" width="8.88671875" style="315"/>
    <col min="1025" max="1026" width="5.6640625" style="315" customWidth="1"/>
    <col min="1027" max="1027" width="9.109375" style="315" customWidth="1"/>
    <col min="1028" max="1028" width="5.88671875" style="315" customWidth="1"/>
    <col min="1029" max="1030" width="24.6640625" style="315" customWidth="1"/>
    <col min="1031" max="1031" width="11.5546875" style="315" customWidth="1"/>
    <col min="1032" max="1280" width="8.88671875" style="315"/>
    <col min="1281" max="1282" width="5.6640625" style="315" customWidth="1"/>
    <col min="1283" max="1283" width="9.109375" style="315" customWidth="1"/>
    <col min="1284" max="1284" width="5.88671875" style="315" customWidth="1"/>
    <col min="1285" max="1286" width="24.6640625" style="315" customWidth="1"/>
    <col min="1287" max="1287" width="11.5546875" style="315" customWidth="1"/>
    <col min="1288" max="1536" width="8.88671875" style="315"/>
    <col min="1537" max="1538" width="5.6640625" style="315" customWidth="1"/>
    <col min="1539" max="1539" width="9.109375" style="315" customWidth="1"/>
    <col min="1540" max="1540" width="5.88671875" style="315" customWidth="1"/>
    <col min="1541" max="1542" width="24.6640625" style="315" customWidth="1"/>
    <col min="1543" max="1543" width="11.5546875" style="315" customWidth="1"/>
    <col min="1544" max="1792" width="8.88671875" style="315"/>
    <col min="1793" max="1794" width="5.6640625" style="315" customWidth="1"/>
    <col min="1795" max="1795" width="9.109375" style="315" customWidth="1"/>
    <col min="1796" max="1796" width="5.88671875" style="315" customWidth="1"/>
    <col min="1797" max="1798" width="24.6640625" style="315" customWidth="1"/>
    <col min="1799" max="1799" width="11.5546875" style="315" customWidth="1"/>
    <col min="1800" max="2048" width="8.88671875" style="315"/>
    <col min="2049" max="2050" width="5.6640625" style="315" customWidth="1"/>
    <col min="2051" max="2051" width="9.109375" style="315" customWidth="1"/>
    <col min="2052" max="2052" width="5.88671875" style="315" customWidth="1"/>
    <col min="2053" max="2054" width="24.6640625" style="315" customWidth="1"/>
    <col min="2055" max="2055" width="11.5546875" style="315" customWidth="1"/>
    <col min="2056" max="2304" width="8.88671875" style="315"/>
    <col min="2305" max="2306" width="5.6640625" style="315" customWidth="1"/>
    <col min="2307" max="2307" width="9.109375" style="315" customWidth="1"/>
    <col min="2308" max="2308" width="5.88671875" style="315" customWidth="1"/>
    <col min="2309" max="2310" width="24.6640625" style="315" customWidth="1"/>
    <col min="2311" max="2311" width="11.5546875" style="315" customWidth="1"/>
    <col min="2312" max="2560" width="8.88671875" style="315"/>
    <col min="2561" max="2562" width="5.6640625" style="315" customWidth="1"/>
    <col min="2563" max="2563" width="9.109375" style="315" customWidth="1"/>
    <col min="2564" max="2564" width="5.88671875" style="315" customWidth="1"/>
    <col min="2565" max="2566" width="24.6640625" style="315" customWidth="1"/>
    <col min="2567" max="2567" width="11.5546875" style="315" customWidth="1"/>
    <col min="2568" max="2816" width="8.88671875" style="315"/>
    <col min="2817" max="2818" width="5.6640625" style="315" customWidth="1"/>
    <col min="2819" max="2819" width="9.109375" style="315" customWidth="1"/>
    <col min="2820" max="2820" width="5.88671875" style="315" customWidth="1"/>
    <col min="2821" max="2822" width="24.6640625" style="315" customWidth="1"/>
    <col min="2823" max="2823" width="11.5546875" style="315" customWidth="1"/>
    <col min="2824" max="3072" width="8.88671875" style="315"/>
    <col min="3073" max="3074" width="5.6640625" style="315" customWidth="1"/>
    <col min="3075" max="3075" width="9.109375" style="315" customWidth="1"/>
    <col min="3076" max="3076" width="5.88671875" style="315" customWidth="1"/>
    <col min="3077" max="3078" width="24.6640625" style="315" customWidth="1"/>
    <col min="3079" max="3079" width="11.5546875" style="315" customWidth="1"/>
    <col min="3080" max="3328" width="8.88671875" style="315"/>
    <col min="3329" max="3330" width="5.6640625" style="315" customWidth="1"/>
    <col min="3331" max="3331" width="9.109375" style="315" customWidth="1"/>
    <col min="3332" max="3332" width="5.88671875" style="315" customWidth="1"/>
    <col min="3333" max="3334" width="24.6640625" style="315" customWidth="1"/>
    <col min="3335" max="3335" width="11.5546875" style="315" customWidth="1"/>
    <col min="3336" max="3584" width="8.88671875" style="315"/>
    <col min="3585" max="3586" width="5.6640625" style="315" customWidth="1"/>
    <col min="3587" max="3587" width="9.109375" style="315" customWidth="1"/>
    <col min="3588" max="3588" width="5.88671875" style="315" customWidth="1"/>
    <col min="3589" max="3590" width="24.6640625" style="315" customWidth="1"/>
    <col min="3591" max="3591" width="11.5546875" style="315" customWidth="1"/>
    <col min="3592" max="3840" width="8.88671875" style="315"/>
    <col min="3841" max="3842" width="5.6640625" style="315" customWidth="1"/>
    <col min="3843" max="3843" width="9.109375" style="315" customWidth="1"/>
    <col min="3844" max="3844" width="5.88671875" style="315" customWidth="1"/>
    <col min="3845" max="3846" width="24.6640625" style="315" customWidth="1"/>
    <col min="3847" max="3847" width="11.5546875" style="315" customWidth="1"/>
    <col min="3848" max="4096" width="8.88671875" style="315"/>
    <col min="4097" max="4098" width="5.6640625" style="315" customWidth="1"/>
    <col min="4099" max="4099" width="9.109375" style="315" customWidth="1"/>
    <col min="4100" max="4100" width="5.88671875" style="315" customWidth="1"/>
    <col min="4101" max="4102" width="24.6640625" style="315" customWidth="1"/>
    <col min="4103" max="4103" width="11.5546875" style="315" customWidth="1"/>
    <col min="4104" max="4352" width="8.88671875" style="315"/>
    <col min="4353" max="4354" width="5.6640625" style="315" customWidth="1"/>
    <col min="4355" max="4355" width="9.109375" style="315" customWidth="1"/>
    <col min="4356" max="4356" width="5.88671875" style="315" customWidth="1"/>
    <col min="4357" max="4358" width="24.6640625" style="315" customWidth="1"/>
    <col min="4359" max="4359" width="11.5546875" style="315" customWidth="1"/>
    <col min="4360" max="4608" width="8.88671875" style="315"/>
    <col min="4609" max="4610" width="5.6640625" style="315" customWidth="1"/>
    <col min="4611" max="4611" width="9.109375" style="315" customWidth="1"/>
    <col min="4612" max="4612" width="5.88671875" style="315" customWidth="1"/>
    <col min="4613" max="4614" width="24.6640625" style="315" customWidth="1"/>
    <col min="4615" max="4615" width="11.5546875" style="315" customWidth="1"/>
    <col min="4616" max="4864" width="8.88671875" style="315"/>
    <col min="4865" max="4866" width="5.6640625" style="315" customWidth="1"/>
    <col min="4867" max="4867" width="9.109375" style="315" customWidth="1"/>
    <col min="4868" max="4868" width="5.88671875" style="315" customWidth="1"/>
    <col min="4869" max="4870" width="24.6640625" style="315" customWidth="1"/>
    <col min="4871" max="4871" width="11.5546875" style="315" customWidth="1"/>
    <col min="4872" max="5120" width="8.88671875" style="315"/>
    <col min="5121" max="5122" width="5.6640625" style="315" customWidth="1"/>
    <col min="5123" max="5123" width="9.109375" style="315" customWidth="1"/>
    <col min="5124" max="5124" width="5.88671875" style="315" customWidth="1"/>
    <col min="5125" max="5126" width="24.6640625" style="315" customWidth="1"/>
    <col min="5127" max="5127" width="11.5546875" style="315" customWidth="1"/>
    <col min="5128" max="5376" width="8.88671875" style="315"/>
    <col min="5377" max="5378" width="5.6640625" style="315" customWidth="1"/>
    <col min="5379" max="5379" width="9.109375" style="315" customWidth="1"/>
    <col min="5380" max="5380" width="5.88671875" style="315" customWidth="1"/>
    <col min="5381" max="5382" width="24.6640625" style="315" customWidth="1"/>
    <col min="5383" max="5383" width="11.5546875" style="315" customWidth="1"/>
    <col min="5384" max="5632" width="8.88671875" style="315"/>
    <col min="5633" max="5634" width="5.6640625" style="315" customWidth="1"/>
    <col min="5635" max="5635" width="9.109375" style="315" customWidth="1"/>
    <col min="5636" max="5636" width="5.88671875" style="315" customWidth="1"/>
    <col min="5637" max="5638" width="24.6640625" style="315" customWidth="1"/>
    <col min="5639" max="5639" width="11.5546875" style="315" customWidth="1"/>
    <col min="5640" max="5888" width="8.88671875" style="315"/>
    <col min="5889" max="5890" width="5.6640625" style="315" customWidth="1"/>
    <col min="5891" max="5891" width="9.109375" style="315" customWidth="1"/>
    <col min="5892" max="5892" width="5.88671875" style="315" customWidth="1"/>
    <col min="5893" max="5894" width="24.6640625" style="315" customWidth="1"/>
    <col min="5895" max="5895" width="11.5546875" style="315" customWidth="1"/>
    <col min="5896" max="6144" width="8.88671875" style="315"/>
    <col min="6145" max="6146" width="5.6640625" style="315" customWidth="1"/>
    <col min="6147" max="6147" width="9.109375" style="315" customWidth="1"/>
    <col min="6148" max="6148" width="5.88671875" style="315" customWidth="1"/>
    <col min="6149" max="6150" width="24.6640625" style="315" customWidth="1"/>
    <col min="6151" max="6151" width="11.5546875" style="315" customWidth="1"/>
    <col min="6152" max="6400" width="8.88671875" style="315"/>
    <col min="6401" max="6402" width="5.6640625" style="315" customWidth="1"/>
    <col min="6403" max="6403" width="9.109375" style="315" customWidth="1"/>
    <col min="6404" max="6404" width="5.88671875" style="315" customWidth="1"/>
    <col min="6405" max="6406" width="24.6640625" style="315" customWidth="1"/>
    <col min="6407" max="6407" width="11.5546875" style="315" customWidth="1"/>
    <col min="6408" max="6656" width="8.88671875" style="315"/>
    <col min="6657" max="6658" width="5.6640625" style="315" customWidth="1"/>
    <col min="6659" max="6659" width="9.109375" style="315" customWidth="1"/>
    <col min="6660" max="6660" width="5.88671875" style="315" customWidth="1"/>
    <col min="6661" max="6662" width="24.6640625" style="315" customWidth="1"/>
    <col min="6663" max="6663" width="11.5546875" style="315" customWidth="1"/>
    <col min="6664" max="6912" width="8.88671875" style="315"/>
    <col min="6913" max="6914" width="5.6640625" style="315" customWidth="1"/>
    <col min="6915" max="6915" width="9.109375" style="315" customWidth="1"/>
    <col min="6916" max="6916" width="5.88671875" style="315" customWidth="1"/>
    <col min="6917" max="6918" width="24.6640625" style="315" customWidth="1"/>
    <col min="6919" max="6919" width="11.5546875" style="315" customWidth="1"/>
    <col min="6920" max="7168" width="8.88671875" style="315"/>
    <col min="7169" max="7170" width="5.6640625" style="315" customWidth="1"/>
    <col min="7171" max="7171" width="9.109375" style="315" customWidth="1"/>
    <col min="7172" max="7172" width="5.88671875" style="315" customWidth="1"/>
    <col min="7173" max="7174" width="24.6640625" style="315" customWidth="1"/>
    <col min="7175" max="7175" width="11.5546875" style="315" customWidth="1"/>
    <col min="7176" max="7424" width="8.88671875" style="315"/>
    <col min="7425" max="7426" width="5.6640625" style="315" customWidth="1"/>
    <col min="7427" max="7427" width="9.109375" style="315" customWidth="1"/>
    <col min="7428" max="7428" width="5.88671875" style="315" customWidth="1"/>
    <col min="7429" max="7430" width="24.6640625" style="315" customWidth="1"/>
    <col min="7431" max="7431" width="11.5546875" style="315" customWidth="1"/>
    <col min="7432" max="7680" width="8.88671875" style="315"/>
    <col min="7681" max="7682" width="5.6640625" style="315" customWidth="1"/>
    <col min="7683" max="7683" width="9.109375" style="315" customWidth="1"/>
    <col min="7684" max="7684" width="5.88671875" style="315" customWidth="1"/>
    <col min="7685" max="7686" width="24.6640625" style="315" customWidth="1"/>
    <col min="7687" max="7687" width="11.5546875" style="315" customWidth="1"/>
    <col min="7688" max="7936" width="8.88671875" style="315"/>
    <col min="7937" max="7938" width="5.6640625" style="315" customWidth="1"/>
    <col min="7939" max="7939" width="9.109375" style="315" customWidth="1"/>
    <col min="7940" max="7940" width="5.88671875" style="315" customWidth="1"/>
    <col min="7941" max="7942" width="24.6640625" style="315" customWidth="1"/>
    <col min="7943" max="7943" width="11.5546875" style="315" customWidth="1"/>
    <col min="7944" max="8192" width="8.88671875" style="315"/>
    <col min="8193" max="8194" width="5.6640625" style="315" customWidth="1"/>
    <col min="8195" max="8195" width="9.109375" style="315" customWidth="1"/>
    <col min="8196" max="8196" width="5.88671875" style="315" customWidth="1"/>
    <col min="8197" max="8198" width="24.6640625" style="315" customWidth="1"/>
    <col min="8199" max="8199" width="11.5546875" style="315" customWidth="1"/>
    <col min="8200" max="8448" width="8.88671875" style="315"/>
    <col min="8449" max="8450" width="5.6640625" style="315" customWidth="1"/>
    <col min="8451" max="8451" width="9.109375" style="315" customWidth="1"/>
    <col min="8452" max="8452" width="5.88671875" style="315" customWidth="1"/>
    <col min="8453" max="8454" width="24.6640625" style="315" customWidth="1"/>
    <col min="8455" max="8455" width="11.5546875" style="315" customWidth="1"/>
    <col min="8456" max="8704" width="8.88671875" style="315"/>
    <col min="8705" max="8706" width="5.6640625" style="315" customWidth="1"/>
    <col min="8707" max="8707" width="9.109375" style="315" customWidth="1"/>
    <col min="8708" max="8708" width="5.88671875" style="315" customWidth="1"/>
    <col min="8709" max="8710" width="24.6640625" style="315" customWidth="1"/>
    <col min="8711" max="8711" width="11.5546875" style="315" customWidth="1"/>
    <col min="8712" max="8960" width="8.88671875" style="315"/>
    <col min="8961" max="8962" width="5.6640625" style="315" customWidth="1"/>
    <col min="8963" max="8963" width="9.109375" style="315" customWidth="1"/>
    <col min="8964" max="8964" width="5.88671875" style="315" customWidth="1"/>
    <col min="8965" max="8966" width="24.6640625" style="315" customWidth="1"/>
    <col min="8967" max="8967" width="11.5546875" style="315" customWidth="1"/>
    <col min="8968" max="9216" width="8.88671875" style="315"/>
    <col min="9217" max="9218" width="5.6640625" style="315" customWidth="1"/>
    <col min="9219" max="9219" width="9.109375" style="315" customWidth="1"/>
    <col min="9220" max="9220" width="5.88671875" style="315" customWidth="1"/>
    <col min="9221" max="9222" width="24.6640625" style="315" customWidth="1"/>
    <col min="9223" max="9223" width="11.5546875" style="315" customWidth="1"/>
    <col min="9224" max="9472" width="8.88671875" style="315"/>
    <col min="9473" max="9474" width="5.6640625" style="315" customWidth="1"/>
    <col min="9475" max="9475" width="9.109375" style="315" customWidth="1"/>
    <col min="9476" max="9476" width="5.88671875" style="315" customWidth="1"/>
    <col min="9477" max="9478" width="24.6640625" style="315" customWidth="1"/>
    <col min="9479" max="9479" width="11.5546875" style="315" customWidth="1"/>
    <col min="9480" max="9728" width="8.88671875" style="315"/>
    <col min="9729" max="9730" width="5.6640625" style="315" customWidth="1"/>
    <col min="9731" max="9731" width="9.109375" style="315" customWidth="1"/>
    <col min="9732" max="9732" width="5.88671875" style="315" customWidth="1"/>
    <col min="9733" max="9734" width="24.6640625" style="315" customWidth="1"/>
    <col min="9735" max="9735" width="11.5546875" style="315" customWidth="1"/>
    <col min="9736" max="9984" width="8.88671875" style="315"/>
    <col min="9985" max="9986" width="5.6640625" style="315" customWidth="1"/>
    <col min="9987" max="9987" width="9.109375" style="315" customWidth="1"/>
    <col min="9988" max="9988" width="5.88671875" style="315" customWidth="1"/>
    <col min="9989" max="9990" width="24.6640625" style="315" customWidth="1"/>
    <col min="9991" max="9991" width="11.5546875" style="315" customWidth="1"/>
    <col min="9992" max="10240" width="8.88671875" style="315"/>
    <col min="10241" max="10242" width="5.6640625" style="315" customWidth="1"/>
    <col min="10243" max="10243" width="9.109375" style="315" customWidth="1"/>
    <col min="10244" max="10244" width="5.88671875" style="315" customWidth="1"/>
    <col min="10245" max="10246" width="24.6640625" style="315" customWidth="1"/>
    <col min="10247" max="10247" width="11.5546875" style="315" customWidth="1"/>
    <col min="10248" max="10496" width="8.88671875" style="315"/>
    <col min="10497" max="10498" width="5.6640625" style="315" customWidth="1"/>
    <col min="10499" max="10499" width="9.109375" style="315" customWidth="1"/>
    <col min="10500" max="10500" width="5.88671875" style="315" customWidth="1"/>
    <col min="10501" max="10502" width="24.6640625" style="315" customWidth="1"/>
    <col min="10503" max="10503" width="11.5546875" style="315" customWidth="1"/>
    <col min="10504" max="10752" width="8.88671875" style="315"/>
    <col min="10753" max="10754" width="5.6640625" style="315" customWidth="1"/>
    <col min="10755" max="10755" width="9.109375" style="315" customWidth="1"/>
    <col min="10756" max="10756" width="5.88671875" style="315" customWidth="1"/>
    <col min="10757" max="10758" width="24.6640625" style="315" customWidth="1"/>
    <col min="10759" max="10759" width="11.5546875" style="315" customWidth="1"/>
    <col min="10760" max="11008" width="8.88671875" style="315"/>
    <col min="11009" max="11010" width="5.6640625" style="315" customWidth="1"/>
    <col min="11011" max="11011" width="9.109375" style="315" customWidth="1"/>
    <col min="11012" max="11012" width="5.88671875" style="315" customWidth="1"/>
    <col min="11013" max="11014" width="24.6640625" style="315" customWidth="1"/>
    <col min="11015" max="11015" width="11.5546875" style="315" customWidth="1"/>
    <col min="11016" max="11264" width="8.88671875" style="315"/>
    <col min="11265" max="11266" width="5.6640625" style="315" customWidth="1"/>
    <col min="11267" max="11267" width="9.109375" style="315" customWidth="1"/>
    <col min="11268" max="11268" width="5.88671875" style="315" customWidth="1"/>
    <col min="11269" max="11270" width="24.6640625" style="315" customWidth="1"/>
    <col min="11271" max="11271" width="11.5546875" style="315" customWidth="1"/>
    <col min="11272" max="11520" width="8.88671875" style="315"/>
    <col min="11521" max="11522" width="5.6640625" style="315" customWidth="1"/>
    <col min="11523" max="11523" width="9.109375" style="315" customWidth="1"/>
    <col min="11524" max="11524" width="5.88671875" style="315" customWidth="1"/>
    <col min="11525" max="11526" width="24.6640625" style="315" customWidth="1"/>
    <col min="11527" max="11527" width="11.5546875" style="315" customWidth="1"/>
    <col min="11528" max="11776" width="8.88671875" style="315"/>
    <col min="11777" max="11778" width="5.6640625" style="315" customWidth="1"/>
    <col min="11779" max="11779" width="9.109375" style="315" customWidth="1"/>
    <col min="11780" max="11780" width="5.88671875" style="315" customWidth="1"/>
    <col min="11781" max="11782" width="24.6640625" style="315" customWidth="1"/>
    <col min="11783" max="11783" width="11.5546875" style="315" customWidth="1"/>
    <col min="11784" max="12032" width="8.88671875" style="315"/>
    <col min="12033" max="12034" width="5.6640625" style="315" customWidth="1"/>
    <col min="12035" max="12035" width="9.109375" style="315" customWidth="1"/>
    <col min="12036" max="12036" width="5.88671875" style="315" customWidth="1"/>
    <col min="12037" max="12038" width="24.6640625" style="315" customWidth="1"/>
    <col min="12039" max="12039" width="11.5546875" style="315" customWidth="1"/>
    <col min="12040" max="12288" width="8.88671875" style="315"/>
    <col min="12289" max="12290" width="5.6640625" style="315" customWidth="1"/>
    <col min="12291" max="12291" width="9.109375" style="315" customWidth="1"/>
    <col min="12292" max="12292" width="5.88671875" style="315" customWidth="1"/>
    <col min="12293" max="12294" width="24.6640625" style="315" customWidth="1"/>
    <col min="12295" max="12295" width="11.5546875" style="315" customWidth="1"/>
    <col min="12296" max="12544" width="8.88671875" style="315"/>
    <col min="12545" max="12546" width="5.6640625" style="315" customWidth="1"/>
    <col min="12547" max="12547" width="9.109375" style="315" customWidth="1"/>
    <col min="12548" max="12548" width="5.88671875" style="315" customWidth="1"/>
    <col min="12549" max="12550" width="24.6640625" style="315" customWidth="1"/>
    <col min="12551" max="12551" width="11.5546875" style="315" customWidth="1"/>
    <col min="12552" max="12800" width="8.88671875" style="315"/>
    <col min="12801" max="12802" width="5.6640625" style="315" customWidth="1"/>
    <col min="12803" max="12803" width="9.109375" style="315" customWidth="1"/>
    <col min="12804" max="12804" width="5.88671875" style="315" customWidth="1"/>
    <col min="12805" max="12806" width="24.6640625" style="315" customWidth="1"/>
    <col min="12807" max="12807" width="11.5546875" style="315" customWidth="1"/>
    <col min="12808" max="13056" width="8.88671875" style="315"/>
    <col min="13057" max="13058" width="5.6640625" style="315" customWidth="1"/>
    <col min="13059" max="13059" width="9.109375" style="315" customWidth="1"/>
    <col min="13060" max="13060" width="5.88671875" style="315" customWidth="1"/>
    <col min="13061" max="13062" width="24.6640625" style="315" customWidth="1"/>
    <col min="13063" max="13063" width="11.5546875" style="315" customWidth="1"/>
    <col min="13064" max="13312" width="8.88671875" style="315"/>
    <col min="13313" max="13314" width="5.6640625" style="315" customWidth="1"/>
    <col min="13315" max="13315" width="9.109375" style="315" customWidth="1"/>
    <col min="13316" max="13316" width="5.88671875" style="315" customWidth="1"/>
    <col min="13317" max="13318" width="24.6640625" style="315" customWidth="1"/>
    <col min="13319" max="13319" width="11.5546875" style="315" customWidth="1"/>
    <col min="13320" max="13568" width="8.88671875" style="315"/>
    <col min="13569" max="13570" width="5.6640625" style="315" customWidth="1"/>
    <col min="13571" max="13571" width="9.109375" style="315" customWidth="1"/>
    <col min="13572" max="13572" width="5.88671875" style="315" customWidth="1"/>
    <col min="13573" max="13574" width="24.6640625" style="315" customWidth="1"/>
    <col min="13575" max="13575" width="11.5546875" style="315" customWidth="1"/>
    <col min="13576" max="13824" width="8.88671875" style="315"/>
    <col min="13825" max="13826" width="5.6640625" style="315" customWidth="1"/>
    <col min="13827" max="13827" width="9.109375" style="315" customWidth="1"/>
    <col min="13828" max="13828" width="5.88671875" style="315" customWidth="1"/>
    <col min="13829" max="13830" width="24.6640625" style="315" customWidth="1"/>
    <col min="13831" max="13831" width="11.5546875" style="315" customWidth="1"/>
    <col min="13832" max="14080" width="8.88671875" style="315"/>
    <col min="14081" max="14082" width="5.6640625" style="315" customWidth="1"/>
    <col min="14083" max="14083" width="9.109375" style="315" customWidth="1"/>
    <col min="14084" max="14084" width="5.88671875" style="315" customWidth="1"/>
    <col min="14085" max="14086" width="24.6640625" style="315" customWidth="1"/>
    <col min="14087" max="14087" width="11.5546875" style="315" customWidth="1"/>
    <col min="14088" max="14336" width="8.88671875" style="315"/>
    <col min="14337" max="14338" width="5.6640625" style="315" customWidth="1"/>
    <col min="14339" max="14339" width="9.109375" style="315" customWidth="1"/>
    <col min="14340" max="14340" width="5.88671875" style="315" customWidth="1"/>
    <col min="14341" max="14342" width="24.6640625" style="315" customWidth="1"/>
    <col min="14343" max="14343" width="11.5546875" style="315" customWidth="1"/>
    <col min="14344" max="14592" width="8.88671875" style="315"/>
    <col min="14593" max="14594" width="5.6640625" style="315" customWidth="1"/>
    <col min="14595" max="14595" width="9.109375" style="315" customWidth="1"/>
    <col min="14596" max="14596" width="5.88671875" style="315" customWidth="1"/>
    <col min="14597" max="14598" width="24.6640625" style="315" customWidth="1"/>
    <col min="14599" max="14599" width="11.5546875" style="315" customWidth="1"/>
    <col min="14600" max="14848" width="8.88671875" style="315"/>
    <col min="14849" max="14850" width="5.6640625" style="315" customWidth="1"/>
    <col min="14851" max="14851" width="9.109375" style="315" customWidth="1"/>
    <col min="14852" max="14852" width="5.88671875" style="315" customWidth="1"/>
    <col min="14853" max="14854" width="24.6640625" style="315" customWidth="1"/>
    <col min="14855" max="14855" width="11.5546875" style="315" customWidth="1"/>
    <col min="14856" max="15104" width="8.88671875" style="315"/>
    <col min="15105" max="15106" width="5.6640625" style="315" customWidth="1"/>
    <col min="15107" max="15107" width="9.109375" style="315" customWidth="1"/>
    <col min="15108" max="15108" width="5.88671875" style="315" customWidth="1"/>
    <col min="15109" max="15110" width="24.6640625" style="315" customWidth="1"/>
    <col min="15111" max="15111" width="11.5546875" style="315" customWidth="1"/>
    <col min="15112" max="15360" width="8.88671875" style="315"/>
    <col min="15361" max="15362" width="5.6640625" style="315" customWidth="1"/>
    <col min="15363" max="15363" width="9.109375" style="315" customWidth="1"/>
    <col min="15364" max="15364" width="5.88671875" style="315" customWidth="1"/>
    <col min="15365" max="15366" width="24.6640625" style="315" customWidth="1"/>
    <col min="15367" max="15367" width="11.5546875" style="315" customWidth="1"/>
    <col min="15368" max="15616" width="8.88671875" style="315"/>
    <col min="15617" max="15618" width="5.6640625" style="315" customWidth="1"/>
    <col min="15619" max="15619" width="9.109375" style="315" customWidth="1"/>
    <col min="15620" max="15620" width="5.88671875" style="315" customWidth="1"/>
    <col min="15621" max="15622" width="24.6640625" style="315" customWidth="1"/>
    <col min="15623" max="15623" width="11.5546875" style="315" customWidth="1"/>
    <col min="15624" max="15872" width="8.88671875" style="315"/>
    <col min="15873" max="15874" width="5.6640625" style="315" customWidth="1"/>
    <col min="15875" max="15875" width="9.109375" style="315" customWidth="1"/>
    <col min="15876" max="15876" width="5.88671875" style="315" customWidth="1"/>
    <col min="15877" max="15878" width="24.6640625" style="315" customWidth="1"/>
    <col min="15879" max="15879" width="11.5546875" style="315" customWidth="1"/>
    <col min="15880" max="16128" width="8.88671875" style="315"/>
    <col min="16129" max="16130" width="5.6640625" style="315" customWidth="1"/>
    <col min="16131" max="16131" width="9.109375" style="315" customWidth="1"/>
    <col min="16132" max="16132" width="5.88671875" style="315" customWidth="1"/>
    <col min="16133" max="16134" width="24.6640625" style="315" customWidth="1"/>
    <col min="16135" max="16135" width="11.5546875" style="315" customWidth="1"/>
    <col min="16136" max="16384" width="8.88671875" style="315"/>
  </cols>
  <sheetData>
    <row r="1" spans="1:7" ht="45" customHeight="1" x14ac:dyDescent="0.3">
      <c r="A1" s="314" t="s">
        <v>149</v>
      </c>
      <c r="B1" s="314"/>
      <c r="C1" s="314"/>
      <c r="D1" s="314"/>
      <c r="E1" s="314"/>
      <c r="F1" s="314"/>
      <c r="G1" s="314"/>
    </row>
    <row r="2" spans="1:7" ht="46.5" customHeight="1" x14ac:dyDescent="0.3">
      <c r="A2" s="316" t="s">
        <v>150</v>
      </c>
      <c r="B2" s="316"/>
      <c r="C2" s="316"/>
      <c r="D2" s="316"/>
      <c r="E2" s="316"/>
      <c r="F2" s="316"/>
      <c r="G2" s="316"/>
    </row>
    <row r="3" spans="1:7" ht="48" customHeight="1" x14ac:dyDescent="0.3">
      <c r="A3" s="317" t="s">
        <v>151</v>
      </c>
      <c r="B3" s="317" t="s">
        <v>152</v>
      </c>
      <c r="C3" s="317" t="s">
        <v>153</v>
      </c>
      <c r="D3" s="317" t="s">
        <v>154</v>
      </c>
      <c r="G3" s="318" t="s">
        <v>155</v>
      </c>
    </row>
    <row r="4" spans="1:7" ht="18.600000000000001" customHeight="1" x14ac:dyDescent="0.3">
      <c r="A4" s="319" t="s">
        <v>156</v>
      </c>
      <c r="B4" s="320"/>
      <c r="C4" s="319" t="s">
        <v>157</v>
      </c>
      <c r="D4" s="319"/>
      <c r="E4" s="319" t="s">
        <v>158</v>
      </c>
      <c r="F4" s="319" t="s">
        <v>159</v>
      </c>
      <c r="G4" s="319"/>
    </row>
    <row r="5" spans="1:7" ht="18.600000000000001" customHeight="1" x14ac:dyDescent="0.3">
      <c r="A5" s="319"/>
      <c r="B5" s="320"/>
      <c r="C5" s="319"/>
      <c r="D5" s="319"/>
      <c r="E5" s="319" t="s">
        <v>160</v>
      </c>
      <c r="F5" s="319" t="s">
        <v>161</v>
      </c>
      <c r="G5" s="319"/>
    </row>
    <row r="6" spans="1:7" ht="18.600000000000001" customHeight="1" x14ac:dyDescent="0.3">
      <c r="A6" s="319"/>
      <c r="B6" s="320"/>
      <c r="C6" s="319" t="s">
        <v>162</v>
      </c>
      <c r="D6" s="319"/>
      <c r="E6" s="319" t="s">
        <v>163</v>
      </c>
      <c r="F6" s="319" t="s">
        <v>164</v>
      </c>
      <c r="G6" s="319"/>
    </row>
    <row r="7" spans="1:7" ht="18.600000000000001" customHeight="1" x14ac:dyDescent="0.3">
      <c r="A7" s="319"/>
      <c r="B7" s="320"/>
      <c r="C7" s="319"/>
      <c r="D7" s="319"/>
      <c r="E7" s="319" t="s">
        <v>165</v>
      </c>
      <c r="F7" s="319" t="s">
        <v>166</v>
      </c>
      <c r="G7" s="319"/>
    </row>
    <row r="8" spans="1:7" ht="18.600000000000001" customHeight="1" x14ac:dyDescent="0.3">
      <c r="A8" s="319" t="s">
        <v>167</v>
      </c>
      <c r="B8" s="320"/>
      <c r="C8" s="319" t="s">
        <v>168</v>
      </c>
      <c r="D8" s="319"/>
      <c r="E8" s="319" t="s">
        <v>169</v>
      </c>
      <c r="F8" s="319" t="s">
        <v>170</v>
      </c>
      <c r="G8" s="319"/>
    </row>
    <row r="9" spans="1:7" ht="18.600000000000001" customHeight="1" x14ac:dyDescent="0.3">
      <c r="A9" s="319"/>
      <c r="B9" s="320"/>
      <c r="C9" s="319"/>
      <c r="D9" s="319"/>
      <c r="E9" s="319" t="s">
        <v>171</v>
      </c>
      <c r="F9" s="319" t="s">
        <v>172</v>
      </c>
      <c r="G9" s="319"/>
    </row>
    <row r="10" spans="1:7" ht="18.600000000000001" customHeight="1" x14ac:dyDescent="0.3">
      <c r="A10" s="319"/>
      <c r="B10" s="320"/>
      <c r="C10" s="319"/>
      <c r="D10" s="319"/>
      <c r="E10" s="319" t="s">
        <v>173</v>
      </c>
      <c r="F10" s="319" t="s">
        <v>174</v>
      </c>
      <c r="G10" s="319"/>
    </row>
    <row r="11" spans="1:7" ht="18.600000000000001" customHeight="1" x14ac:dyDescent="0.3">
      <c r="A11" s="319" t="s">
        <v>175</v>
      </c>
      <c r="B11" s="320"/>
      <c r="C11" s="319" t="s">
        <v>157</v>
      </c>
      <c r="D11" s="319"/>
      <c r="E11" s="319" t="s">
        <v>158</v>
      </c>
      <c r="F11" s="319" t="s">
        <v>161</v>
      </c>
      <c r="G11" s="319"/>
    </row>
    <row r="12" spans="1:7" ht="18.600000000000001" customHeight="1" x14ac:dyDescent="0.3">
      <c r="A12" s="319"/>
      <c r="B12" s="320"/>
      <c r="C12" s="319"/>
      <c r="D12" s="319"/>
      <c r="E12" s="319" t="s">
        <v>160</v>
      </c>
      <c r="F12" s="319" t="s">
        <v>159</v>
      </c>
      <c r="G12" s="319"/>
    </row>
    <row r="13" spans="1:7" ht="18.600000000000001" customHeight="1" x14ac:dyDescent="0.3">
      <c r="A13" s="319"/>
      <c r="B13" s="320"/>
      <c r="C13" s="319" t="s">
        <v>176</v>
      </c>
      <c r="D13" s="319"/>
      <c r="E13" s="319" t="s">
        <v>163</v>
      </c>
      <c r="F13" s="319" t="s">
        <v>166</v>
      </c>
      <c r="G13" s="319"/>
    </row>
    <row r="14" spans="1:7" ht="18.600000000000001" customHeight="1" x14ac:dyDescent="0.3">
      <c r="A14" s="319"/>
      <c r="B14" s="320"/>
      <c r="C14" s="319"/>
      <c r="D14" s="319"/>
      <c r="E14" s="319" t="s">
        <v>165</v>
      </c>
      <c r="F14" s="319" t="s">
        <v>164</v>
      </c>
      <c r="G14" s="319"/>
    </row>
    <row r="15" spans="1:7" ht="18.600000000000001" customHeight="1" x14ac:dyDescent="0.3">
      <c r="A15" s="319" t="s">
        <v>177</v>
      </c>
      <c r="B15" s="320"/>
      <c r="C15" s="319" t="s">
        <v>168</v>
      </c>
      <c r="D15" s="319"/>
      <c r="E15" s="319" t="s">
        <v>169</v>
      </c>
      <c r="F15" s="319" t="s">
        <v>172</v>
      </c>
      <c r="G15" s="319"/>
    </row>
    <row r="16" spans="1:7" ht="18.600000000000001" customHeight="1" x14ac:dyDescent="0.3">
      <c r="A16" s="319"/>
      <c r="B16" s="320"/>
      <c r="C16" s="319"/>
      <c r="D16" s="319"/>
      <c r="E16" s="319" t="s">
        <v>171</v>
      </c>
      <c r="F16" s="319" t="s">
        <v>170</v>
      </c>
      <c r="G16" s="319"/>
    </row>
    <row r="17" spans="1:7" ht="18.600000000000001" customHeight="1" x14ac:dyDescent="0.3">
      <c r="A17" s="319"/>
      <c r="B17" s="320"/>
      <c r="C17" s="319"/>
      <c r="D17" s="319"/>
      <c r="E17" s="319" t="s">
        <v>178</v>
      </c>
      <c r="F17" s="319" t="s">
        <v>174</v>
      </c>
      <c r="G17" s="319"/>
    </row>
    <row r="18" spans="1:7" ht="18.600000000000001" customHeight="1" x14ac:dyDescent="0.3">
      <c r="A18" s="319"/>
      <c r="B18" s="320"/>
      <c r="C18" s="319" t="s">
        <v>157</v>
      </c>
      <c r="D18" s="319"/>
      <c r="E18" s="319" t="s">
        <v>158</v>
      </c>
      <c r="F18" s="319" t="s">
        <v>160</v>
      </c>
      <c r="G18" s="319"/>
    </row>
    <row r="19" spans="1:7" ht="18.600000000000001" customHeight="1" x14ac:dyDescent="0.3">
      <c r="A19" s="319"/>
      <c r="B19" s="320"/>
      <c r="C19" s="319"/>
      <c r="D19" s="319"/>
      <c r="E19" s="319" t="s">
        <v>161</v>
      </c>
      <c r="F19" s="319" t="s">
        <v>159</v>
      </c>
      <c r="G19" s="319"/>
    </row>
    <row r="20" spans="1:7" ht="18.600000000000001" customHeight="1" x14ac:dyDescent="0.3">
      <c r="A20" s="319"/>
      <c r="B20" s="320"/>
      <c r="C20" s="319" t="s">
        <v>176</v>
      </c>
      <c r="D20" s="319"/>
      <c r="E20" s="319" t="s">
        <v>163</v>
      </c>
      <c r="F20" s="319" t="s">
        <v>165</v>
      </c>
      <c r="G20" s="319"/>
    </row>
    <row r="21" spans="1:7" ht="18.600000000000001" customHeight="1" x14ac:dyDescent="0.3">
      <c r="A21" s="319"/>
      <c r="B21" s="320"/>
      <c r="C21" s="319"/>
      <c r="D21" s="319"/>
      <c r="E21" s="319" t="s">
        <v>166</v>
      </c>
      <c r="F21" s="319" t="s">
        <v>164</v>
      </c>
      <c r="G21" s="319"/>
    </row>
    <row r="22" spans="1:7" ht="18.600000000000001" customHeight="1" x14ac:dyDescent="0.3">
      <c r="A22" s="319"/>
      <c r="B22" s="320"/>
      <c r="C22" s="319" t="s">
        <v>168</v>
      </c>
      <c r="D22" s="319"/>
      <c r="E22" s="319" t="s">
        <v>169</v>
      </c>
      <c r="F22" s="319" t="s">
        <v>171</v>
      </c>
      <c r="G22" s="319"/>
    </row>
    <row r="23" spans="1:7" ht="18.600000000000001" customHeight="1" x14ac:dyDescent="0.3">
      <c r="A23" s="319"/>
      <c r="B23" s="320"/>
      <c r="C23" s="319"/>
      <c r="D23" s="319"/>
      <c r="E23" s="319" t="s">
        <v>172</v>
      </c>
      <c r="F23" s="319" t="s">
        <v>170</v>
      </c>
      <c r="G23" s="319"/>
    </row>
    <row r="24" spans="1:7" ht="18.600000000000001" customHeight="1" x14ac:dyDescent="0.3">
      <c r="A24" s="319"/>
      <c r="B24" s="320"/>
      <c r="C24" s="319"/>
      <c r="D24" s="319"/>
      <c r="E24" s="319" t="s">
        <v>178</v>
      </c>
      <c r="F24" s="319" t="s">
        <v>173</v>
      </c>
      <c r="G24" s="319"/>
    </row>
    <row r="25" spans="1:7" ht="18.600000000000001" customHeight="1" x14ac:dyDescent="0.3">
      <c r="A25" s="319"/>
      <c r="B25" s="320"/>
      <c r="C25" s="319"/>
      <c r="D25" s="319"/>
      <c r="E25" s="319"/>
      <c r="F25" s="319"/>
      <c r="G25" s="319"/>
    </row>
    <row r="26" spans="1:7" ht="18.600000000000001" customHeight="1" x14ac:dyDescent="0.3">
      <c r="A26" s="319"/>
      <c r="B26" s="320"/>
      <c r="C26" s="319"/>
      <c r="D26" s="319"/>
      <c r="E26" s="319"/>
      <c r="F26" s="319"/>
      <c r="G26" s="319"/>
    </row>
    <row r="27" spans="1:7" ht="18.600000000000001" customHeight="1" x14ac:dyDescent="0.3">
      <c r="A27" s="319"/>
      <c r="B27" s="320"/>
      <c r="C27" s="319"/>
      <c r="D27" s="319"/>
      <c r="E27" s="319"/>
      <c r="F27" s="319"/>
      <c r="G27" s="319"/>
    </row>
    <row r="28" spans="1:7" ht="18.600000000000001" customHeight="1" x14ac:dyDescent="0.3">
      <c r="A28" s="319"/>
      <c r="B28" s="320"/>
      <c r="C28" s="319"/>
      <c r="D28" s="319"/>
      <c r="E28" s="319"/>
      <c r="F28" s="319"/>
      <c r="G28" s="319"/>
    </row>
    <row r="29" spans="1:7" ht="18.600000000000001" customHeight="1" x14ac:dyDescent="0.3">
      <c r="A29" s="319"/>
      <c r="B29" s="320"/>
      <c r="C29" s="319"/>
      <c r="D29" s="319"/>
      <c r="E29" s="319"/>
      <c r="F29" s="319"/>
      <c r="G29" s="319"/>
    </row>
    <row r="30" spans="1:7" ht="18.600000000000001" customHeight="1" x14ac:dyDescent="0.3">
      <c r="A30" s="319"/>
      <c r="B30" s="320"/>
      <c r="C30" s="319"/>
      <c r="D30" s="319"/>
      <c r="E30" s="319"/>
      <c r="F30" s="319"/>
      <c r="G30" s="319"/>
    </row>
    <row r="31" spans="1:7" ht="18.600000000000001" customHeight="1" x14ac:dyDescent="0.3">
      <c r="A31" s="319"/>
      <c r="B31" s="320"/>
      <c r="C31" s="319"/>
      <c r="D31" s="319"/>
      <c r="E31" s="319"/>
      <c r="F31" s="319"/>
      <c r="G31" s="319"/>
    </row>
    <row r="32" spans="1:7" ht="18.600000000000001" customHeight="1" x14ac:dyDescent="0.3">
      <c r="A32" s="319"/>
      <c r="B32" s="320"/>
      <c r="C32" s="319"/>
      <c r="D32" s="319"/>
      <c r="E32" s="319"/>
      <c r="F32" s="319"/>
      <c r="G32" s="319"/>
    </row>
    <row r="33" spans="1:7" ht="18.600000000000001" customHeight="1" x14ac:dyDescent="0.3">
      <c r="A33" s="319"/>
      <c r="B33" s="320"/>
      <c r="C33" s="319"/>
      <c r="D33" s="319"/>
      <c r="E33" s="319"/>
      <c r="F33" s="319"/>
      <c r="G33" s="319"/>
    </row>
    <row r="34" spans="1:7" ht="18.600000000000001" customHeight="1" x14ac:dyDescent="0.3">
      <c r="A34" s="319"/>
      <c r="B34" s="320"/>
      <c r="C34" s="319"/>
      <c r="D34" s="319"/>
      <c r="E34" s="319"/>
      <c r="F34" s="321"/>
      <c r="G34" s="319"/>
    </row>
    <row r="35" spans="1:7" ht="18.600000000000001" customHeight="1" x14ac:dyDescent="0.3">
      <c r="A35" s="319"/>
      <c r="B35" s="320"/>
      <c r="C35" s="319"/>
      <c r="D35" s="319"/>
      <c r="E35" s="321"/>
      <c r="F35" s="319"/>
      <c r="G35" s="319"/>
    </row>
    <row r="36" spans="1:7" ht="18.600000000000001" customHeight="1" x14ac:dyDescent="0.3">
      <c r="A36" s="319"/>
      <c r="B36" s="320"/>
      <c r="C36" s="319"/>
      <c r="D36" s="319"/>
      <c r="E36" s="319"/>
      <c r="F36" s="321"/>
      <c r="G36" s="319"/>
    </row>
    <row r="37" spans="1:7" ht="18.600000000000001" customHeight="1" x14ac:dyDescent="0.3">
      <c r="A37" s="319"/>
      <c r="B37" s="320"/>
      <c r="C37" s="319"/>
      <c r="D37" s="319"/>
      <c r="E37" s="319"/>
      <c r="F37" s="321"/>
      <c r="G37" s="319"/>
    </row>
    <row r="38" spans="1:7" ht="18.600000000000001" customHeight="1" x14ac:dyDescent="0.3">
      <c r="A38" s="319"/>
      <c r="B38" s="320"/>
      <c r="C38" s="319"/>
      <c r="D38" s="319"/>
      <c r="E38" s="319"/>
      <c r="F38" s="319"/>
      <c r="G38" s="319"/>
    </row>
    <row r="39" spans="1:7" ht="18.600000000000001" customHeight="1" x14ac:dyDescent="0.3">
      <c r="A39" s="319"/>
      <c r="B39" s="320"/>
      <c r="C39" s="319"/>
      <c r="D39" s="319"/>
      <c r="E39" s="319"/>
      <c r="F39" s="319"/>
      <c r="G39" s="319"/>
    </row>
    <row r="40" spans="1:7" ht="18.600000000000001" customHeight="1" x14ac:dyDescent="0.3">
      <c r="A40" s="319"/>
      <c r="B40" s="320"/>
      <c r="C40" s="319"/>
      <c r="D40" s="319"/>
      <c r="E40" s="319"/>
      <c r="F40" s="319"/>
      <c r="G40" s="319"/>
    </row>
    <row r="41" spans="1:7" ht="18.600000000000001" customHeight="1" x14ac:dyDescent="0.3">
      <c r="A41" s="319"/>
      <c r="B41" s="320"/>
      <c r="C41" s="319"/>
      <c r="D41" s="319"/>
      <c r="E41" s="319"/>
      <c r="F41" s="319"/>
      <c r="G41" s="319"/>
    </row>
    <row r="42" spans="1:7" ht="18.600000000000001" customHeight="1" x14ac:dyDescent="0.3">
      <c r="A42" s="319"/>
      <c r="B42" s="320"/>
      <c r="C42" s="319"/>
      <c r="D42" s="319"/>
      <c r="E42" s="319"/>
      <c r="F42" s="319"/>
      <c r="G42" s="319"/>
    </row>
    <row r="43" spans="1:7" ht="18.600000000000001" customHeight="1" x14ac:dyDescent="0.3">
      <c r="A43" s="319"/>
      <c r="B43" s="320"/>
      <c r="C43" s="319"/>
      <c r="D43" s="319"/>
      <c r="E43" s="319"/>
      <c r="F43" s="319"/>
      <c r="G43" s="319"/>
    </row>
    <row r="44" spans="1:7" ht="18.600000000000001" customHeight="1" x14ac:dyDescent="0.3">
      <c r="A44" s="319"/>
      <c r="B44" s="320"/>
      <c r="C44" s="319"/>
      <c r="D44" s="319"/>
      <c r="E44" s="319"/>
      <c r="F44" s="319"/>
      <c r="G44" s="319"/>
    </row>
    <row r="45" spans="1:7" ht="18.600000000000001" customHeight="1" x14ac:dyDescent="0.3">
      <c r="A45" s="319"/>
      <c r="B45" s="320"/>
      <c r="C45" s="319"/>
      <c r="D45" s="319"/>
      <c r="E45" s="319"/>
      <c r="F45" s="319"/>
      <c r="G45" s="319"/>
    </row>
    <row r="46" spans="1:7" ht="18.600000000000001" customHeight="1" x14ac:dyDescent="0.3">
      <c r="A46" s="319"/>
      <c r="B46" s="320"/>
      <c r="C46" s="319"/>
      <c r="D46" s="319"/>
      <c r="E46" s="319"/>
      <c r="F46" s="319"/>
      <c r="G46" s="319"/>
    </row>
    <row r="47" spans="1:7" ht="18.600000000000001" customHeight="1" x14ac:dyDescent="0.3">
      <c r="A47" s="319"/>
      <c r="B47" s="320"/>
      <c r="C47" s="319"/>
      <c r="D47" s="319"/>
      <c r="E47" s="319"/>
      <c r="F47" s="319"/>
      <c r="G47" s="319"/>
    </row>
    <row r="48" spans="1:7" ht="18.600000000000001" customHeight="1" x14ac:dyDescent="0.3">
      <c r="A48" s="319"/>
      <c r="B48" s="320"/>
      <c r="C48" s="319"/>
      <c r="D48" s="319"/>
      <c r="E48" s="319"/>
      <c r="F48" s="319"/>
      <c r="G48" s="319"/>
    </row>
    <row r="49" spans="1:7" ht="18.600000000000001" customHeight="1" x14ac:dyDescent="0.3">
      <c r="A49" s="319"/>
      <c r="B49" s="320"/>
      <c r="C49" s="319"/>
      <c r="D49" s="319"/>
      <c r="E49" s="319"/>
      <c r="F49" s="319"/>
      <c r="G49" s="319"/>
    </row>
    <row r="50" spans="1:7" ht="18.600000000000001" customHeight="1" x14ac:dyDescent="0.3">
      <c r="A50" s="319"/>
      <c r="B50" s="320"/>
      <c r="C50" s="319"/>
      <c r="D50" s="319"/>
      <c r="E50" s="319"/>
      <c r="F50" s="319"/>
      <c r="G50" s="319"/>
    </row>
    <row r="51" spans="1:7" ht="18.600000000000001" customHeight="1" x14ac:dyDescent="0.3">
      <c r="A51" s="319"/>
      <c r="B51" s="320"/>
      <c r="C51" s="319"/>
      <c r="D51" s="319"/>
      <c r="E51" s="319"/>
      <c r="F51" s="319"/>
      <c r="G51" s="319"/>
    </row>
    <row r="52" spans="1:7" ht="18.600000000000001" customHeight="1" x14ac:dyDescent="0.3">
      <c r="A52" s="319"/>
      <c r="B52" s="320"/>
      <c r="C52" s="319"/>
      <c r="D52" s="319"/>
      <c r="E52" s="319"/>
      <c r="F52" s="319"/>
      <c r="G52" s="319"/>
    </row>
    <row r="53" spans="1:7" ht="18.600000000000001" customHeight="1" x14ac:dyDescent="0.3">
      <c r="A53" s="319"/>
      <c r="B53" s="320"/>
      <c r="C53" s="319"/>
      <c r="D53" s="319"/>
      <c r="E53" s="319"/>
      <c r="F53" s="319"/>
      <c r="G53" s="319"/>
    </row>
    <row r="54" spans="1:7" ht="18.600000000000001" customHeight="1" x14ac:dyDescent="0.3">
      <c r="A54" s="319"/>
      <c r="B54" s="320"/>
      <c r="C54" s="319"/>
      <c r="D54" s="319"/>
      <c r="E54" s="319"/>
      <c r="F54" s="319"/>
      <c r="G54" s="319"/>
    </row>
    <row r="55" spans="1:7" ht="18.600000000000001" customHeight="1" x14ac:dyDescent="0.3">
      <c r="A55" s="319"/>
      <c r="B55" s="320"/>
      <c r="C55" s="319"/>
      <c r="D55" s="319"/>
      <c r="E55" s="319"/>
      <c r="F55" s="319"/>
      <c r="G55" s="319"/>
    </row>
    <row r="56" spans="1:7" ht="18.600000000000001" customHeight="1" x14ac:dyDescent="0.3">
      <c r="A56" s="319"/>
      <c r="B56" s="320"/>
      <c r="C56" s="319"/>
      <c r="D56" s="319"/>
      <c r="E56" s="319"/>
      <c r="F56" s="319"/>
      <c r="G56" s="319"/>
    </row>
    <row r="57" spans="1:7" ht="18.600000000000001" customHeight="1" x14ac:dyDescent="0.3">
      <c r="A57" s="319"/>
      <c r="B57" s="320"/>
      <c r="C57" s="319"/>
      <c r="D57" s="319"/>
      <c r="E57" s="319"/>
      <c r="F57" s="319"/>
      <c r="G57" s="319"/>
    </row>
    <row r="58" spans="1:7" ht="18.600000000000001" customHeight="1" x14ac:dyDescent="0.3">
      <c r="A58" s="319"/>
      <c r="B58" s="320"/>
      <c r="C58" s="319"/>
      <c r="D58" s="319"/>
      <c r="E58" s="319"/>
      <c r="F58" s="319"/>
      <c r="G58" s="319"/>
    </row>
    <row r="59" spans="1:7" ht="18.600000000000001" customHeight="1" x14ac:dyDescent="0.3">
      <c r="A59" s="319"/>
      <c r="B59" s="320"/>
      <c r="C59" s="319"/>
      <c r="D59" s="319"/>
      <c r="E59" s="319"/>
      <c r="F59" s="319"/>
      <c r="G59" s="319"/>
    </row>
    <row r="60" spans="1:7" ht="18.600000000000001" customHeight="1" x14ac:dyDescent="0.3">
      <c r="A60" s="319"/>
      <c r="B60" s="320"/>
      <c r="C60" s="319"/>
      <c r="D60" s="319"/>
      <c r="E60" s="319"/>
      <c r="F60" s="319"/>
      <c r="G60" s="319"/>
    </row>
    <row r="61" spans="1:7" ht="18.600000000000001" customHeight="1" x14ac:dyDescent="0.3">
      <c r="A61" s="319"/>
      <c r="B61" s="320"/>
      <c r="C61" s="319"/>
      <c r="D61" s="319"/>
      <c r="E61" s="319"/>
      <c r="F61" s="319"/>
      <c r="G61" s="319"/>
    </row>
    <row r="62" spans="1:7" ht="18.600000000000001" customHeight="1" x14ac:dyDescent="0.3">
      <c r="A62" s="319"/>
      <c r="B62" s="320"/>
      <c r="C62" s="319"/>
      <c r="D62" s="319"/>
      <c r="E62" s="319"/>
      <c r="F62" s="319"/>
      <c r="G62" s="319"/>
    </row>
    <row r="63" spans="1:7" ht="18.600000000000001" customHeight="1" x14ac:dyDescent="0.3">
      <c r="A63" s="319"/>
      <c r="B63" s="320"/>
      <c r="C63" s="319"/>
      <c r="D63" s="319"/>
      <c r="E63" s="319"/>
      <c r="F63" s="319"/>
      <c r="G63" s="319"/>
    </row>
    <row r="64" spans="1:7" ht="18.600000000000001" customHeight="1" x14ac:dyDescent="0.3">
      <c r="A64" s="319"/>
      <c r="B64" s="320"/>
      <c r="C64" s="319"/>
      <c r="D64" s="319"/>
      <c r="E64" s="319"/>
      <c r="F64" s="319"/>
      <c r="G64" s="319"/>
    </row>
    <row r="65" spans="1:7" ht="18.600000000000001" customHeight="1" x14ac:dyDescent="0.3">
      <c r="A65" s="319"/>
      <c r="B65" s="320"/>
      <c r="C65" s="319"/>
      <c r="D65" s="319"/>
      <c r="E65" s="319"/>
      <c r="F65" s="319"/>
      <c r="G65" s="319"/>
    </row>
    <row r="66" spans="1:7" ht="18.600000000000001" customHeight="1" x14ac:dyDescent="0.3">
      <c r="A66" s="319"/>
      <c r="B66" s="320"/>
      <c r="C66" s="319"/>
      <c r="D66" s="319"/>
      <c r="E66" s="319"/>
      <c r="F66" s="319"/>
      <c r="G66" s="319"/>
    </row>
    <row r="67" spans="1:7" ht="18.600000000000001" customHeight="1" x14ac:dyDescent="0.3">
      <c r="A67" s="319"/>
      <c r="B67" s="320"/>
      <c r="C67" s="319"/>
      <c r="D67" s="319"/>
      <c r="E67" s="319"/>
      <c r="F67" s="319"/>
      <c r="G67" s="319"/>
    </row>
    <row r="68" spans="1:7" ht="18.600000000000001" customHeight="1" x14ac:dyDescent="0.3">
      <c r="A68" s="319"/>
      <c r="B68" s="320"/>
      <c r="C68" s="319"/>
      <c r="D68" s="319"/>
      <c r="E68" s="319"/>
      <c r="F68" s="319"/>
      <c r="G68" s="319"/>
    </row>
    <row r="69" spans="1:7" ht="18.600000000000001" customHeight="1" x14ac:dyDescent="0.3">
      <c r="A69" s="319"/>
      <c r="B69" s="320"/>
      <c r="C69" s="319"/>
      <c r="D69" s="319"/>
      <c r="E69" s="319"/>
      <c r="F69" s="319"/>
      <c r="G69" s="319"/>
    </row>
    <row r="70" spans="1:7" ht="18.600000000000001" customHeight="1" x14ac:dyDescent="0.3">
      <c r="A70" s="319"/>
      <c r="B70" s="320"/>
      <c r="C70" s="319"/>
      <c r="D70" s="319"/>
      <c r="E70" s="319"/>
      <c r="F70" s="319"/>
      <c r="G70" s="319"/>
    </row>
    <row r="71" spans="1:7" ht="18.600000000000001" customHeight="1" x14ac:dyDescent="0.3">
      <c r="A71" s="319"/>
      <c r="B71" s="320"/>
      <c r="C71" s="319"/>
      <c r="D71" s="319"/>
      <c r="E71" s="319"/>
      <c r="F71" s="319"/>
      <c r="G71" s="319"/>
    </row>
    <row r="72" spans="1:7" ht="18.600000000000001" customHeight="1" x14ac:dyDescent="0.3">
      <c r="A72" s="319"/>
      <c r="B72" s="320"/>
      <c r="C72" s="319"/>
      <c r="D72" s="319"/>
      <c r="E72" s="319"/>
      <c r="F72" s="319"/>
      <c r="G72" s="319"/>
    </row>
    <row r="73" spans="1:7" ht="18.600000000000001" customHeight="1" x14ac:dyDescent="0.3">
      <c r="A73" s="319"/>
      <c r="B73" s="320"/>
      <c r="C73" s="319"/>
      <c r="D73" s="319"/>
      <c r="E73" s="319"/>
      <c r="F73" s="319"/>
      <c r="G73" s="319"/>
    </row>
    <row r="74" spans="1:7" ht="18.600000000000001" customHeight="1" x14ac:dyDescent="0.3">
      <c r="A74" s="319"/>
      <c r="B74" s="320"/>
      <c r="C74" s="319"/>
      <c r="D74" s="319"/>
      <c r="E74" s="319"/>
      <c r="F74" s="319"/>
      <c r="G74" s="319"/>
    </row>
    <row r="75" spans="1:7" ht="18.600000000000001" customHeight="1" x14ac:dyDescent="0.3">
      <c r="A75" s="319"/>
      <c r="B75" s="320"/>
      <c r="C75" s="319"/>
      <c r="D75" s="319"/>
      <c r="E75" s="319"/>
      <c r="F75" s="319"/>
      <c r="G75" s="319"/>
    </row>
    <row r="76" spans="1:7" ht="18.600000000000001" customHeight="1" x14ac:dyDescent="0.3">
      <c r="A76" s="319"/>
      <c r="B76" s="320"/>
      <c r="C76" s="319"/>
      <c r="D76" s="319"/>
      <c r="E76" s="319"/>
      <c r="F76" s="319"/>
      <c r="G76" s="319"/>
    </row>
    <row r="77" spans="1:7" ht="18.600000000000001" customHeight="1" x14ac:dyDescent="0.3">
      <c r="A77" s="319"/>
      <c r="B77" s="320"/>
      <c r="C77" s="319"/>
      <c r="D77" s="319"/>
      <c r="E77" s="319"/>
      <c r="F77" s="319"/>
      <c r="G77" s="319"/>
    </row>
    <row r="78" spans="1:7" ht="18.600000000000001" customHeight="1" x14ac:dyDescent="0.3">
      <c r="A78" s="319"/>
      <c r="B78" s="320"/>
      <c r="C78" s="319"/>
      <c r="D78" s="319"/>
      <c r="E78" s="319"/>
      <c r="F78" s="319"/>
      <c r="G78" s="319"/>
    </row>
    <row r="79" spans="1:7" ht="18.600000000000001" customHeight="1" x14ac:dyDescent="0.3">
      <c r="A79" s="319"/>
      <c r="B79" s="320"/>
      <c r="C79" s="319"/>
      <c r="D79" s="319"/>
      <c r="E79" s="319"/>
      <c r="F79" s="319"/>
      <c r="G79" s="319"/>
    </row>
    <row r="80" spans="1:7" ht="18.600000000000001" customHeight="1" x14ac:dyDescent="0.3">
      <c r="A80" s="319"/>
      <c r="B80" s="320"/>
      <c r="C80" s="319"/>
      <c r="D80" s="319"/>
      <c r="E80" s="319"/>
      <c r="F80" s="319"/>
      <c r="G80" s="319"/>
    </row>
    <row r="81" spans="1:7" ht="18.600000000000001" customHeight="1" x14ac:dyDescent="0.3">
      <c r="A81" s="319"/>
      <c r="B81" s="320"/>
      <c r="C81" s="319"/>
      <c r="D81" s="319"/>
      <c r="E81" s="319"/>
      <c r="F81" s="319"/>
      <c r="G81" s="319"/>
    </row>
    <row r="82" spans="1:7" ht="18.600000000000001" customHeight="1" x14ac:dyDescent="0.3">
      <c r="A82" s="319"/>
      <c r="B82" s="320"/>
      <c r="C82" s="319"/>
      <c r="D82" s="319"/>
      <c r="E82" s="319"/>
      <c r="F82" s="319"/>
      <c r="G82" s="319"/>
    </row>
    <row r="83" spans="1:7" ht="18.600000000000001" customHeight="1" x14ac:dyDescent="0.3">
      <c r="A83" s="319"/>
      <c r="B83" s="320"/>
      <c r="C83" s="319"/>
      <c r="D83" s="319"/>
      <c r="E83" s="319"/>
      <c r="F83" s="319"/>
      <c r="G83" s="319"/>
    </row>
    <row r="84" spans="1:7" ht="18.600000000000001" customHeight="1" x14ac:dyDescent="0.3">
      <c r="A84" s="319"/>
      <c r="B84" s="320"/>
      <c r="C84" s="319"/>
      <c r="D84" s="319"/>
      <c r="E84" s="319"/>
      <c r="F84" s="319"/>
      <c r="G84" s="319"/>
    </row>
    <row r="85" spans="1:7" ht="18.600000000000001" customHeight="1" x14ac:dyDescent="0.3">
      <c r="A85" s="319"/>
      <c r="B85" s="320"/>
      <c r="C85" s="319"/>
      <c r="D85" s="319"/>
      <c r="E85" s="319"/>
      <c r="F85" s="319"/>
      <c r="G85" s="319"/>
    </row>
    <row r="86" spans="1:7" ht="18.600000000000001" customHeight="1" x14ac:dyDescent="0.3">
      <c r="A86" s="319"/>
      <c r="B86" s="320"/>
      <c r="C86" s="319"/>
      <c r="D86" s="319"/>
      <c r="E86" s="319"/>
      <c r="F86" s="319"/>
      <c r="G86" s="319"/>
    </row>
    <row r="87" spans="1:7" ht="18.600000000000001" customHeight="1" x14ac:dyDescent="0.3">
      <c r="A87" s="319"/>
      <c r="B87" s="320"/>
      <c r="C87" s="319"/>
      <c r="D87" s="319"/>
      <c r="E87" s="319"/>
      <c r="F87" s="319"/>
      <c r="G87" s="319"/>
    </row>
    <row r="88" spans="1:7" ht="18.600000000000001" customHeight="1" x14ac:dyDescent="0.3">
      <c r="A88" s="319"/>
      <c r="B88" s="320"/>
      <c r="C88" s="319"/>
      <c r="D88" s="319"/>
      <c r="E88" s="319"/>
      <c r="F88" s="319"/>
      <c r="G88" s="319"/>
    </row>
    <row r="89" spans="1:7" ht="18.600000000000001" customHeight="1" x14ac:dyDescent="0.3">
      <c r="A89" s="319"/>
      <c r="B89" s="320"/>
      <c r="C89" s="319"/>
      <c r="D89" s="319"/>
      <c r="E89" s="319"/>
      <c r="F89" s="319"/>
      <c r="G89" s="319"/>
    </row>
    <row r="90" spans="1:7" ht="18.600000000000001" customHeight="1" x14ac:dyDescent="0.3">
      <c r="A90" s="319"/>
      <c r="B90" s="320"/>
      <c r="C90" s="319"/>
      <c r="D90" s="319"/>
      <c r="E90" s="319"/>
      <c r="F90" s="319"/>
      <c r="G90" s="319"/>
    </row>
    <row r="91" spans="1:7" ht="18.600000000000001" customHeight="1" x14ac:dyDescent="0.3">
      <c r="A91" s="319"/>
      <c r="B91" s="320"/>
      <c r="C91" s="319"/>
      <c r="D91" s="319"/>
      <c r="E91" s="319"/>
      <c r="F91" s="319"/>
      <c r="G91" s="319"/>
    </row>
    <row r="92" spans="1:7" ht="18.600000000000001" customHeight="1" x14ac:dyDescent="0.3">
      <c r="A92" s="319"/>
      <c r="B92" s="320"/>
      <c r="C92" s="319"/>
      <c r="D92" s="319"/>
      <c r="E92" s="319"/>
      <c r="F92" s="319"/>
      <c r="G92" s="319"/>
    </row>
    <row r="93" spans="1:7" ht="18.600000000000001" customHeight="1" x14ac:dyDescent="0.3">
      <c r="A93" s="319"/>
      <c r="B93" s="320"/>
      <c r="C93" s="319"/>
      <c r="D93" s="319"/>
      <c r="E93" s="319"/>
      <c r="F93" s="319"/>
      <c r="G93" s="319"/>
    </row>
    <row r="94" spans="1:7" ht="18.600000000000001" customHeight="1" x14ac:dyDescent="0.3">
      <c r="A94" s="319"/>
      <c r="B94" s="320"/>
      <c r="C94" s="319"/>
      <c r="D94" s="319"/>
      <c r="E94" s="319"/>
      <c r="F94" s="319"/>
      <c r="G94" s="319"/>
    </row>
    <row r="95" spans="1:7" ht="18.600000000000001" customHeight="1" x14ac:dyDescent="0.3">
      <c r="A95" s="319"/>
      <c r="B95" s="320"/>
      <c r="C95" s="319"/>
      <c r="D95" s="319"/>
      <c r="E95" s="319"/>
      <c r="F95" s="319"/>
      <c r="G95" s="319"/>
    </row>
    <row r="96" spans="1:7" ht="18.600000000000001" customHeight="1" x14ac:dyDescent="0.3">
      <c r="A96" s="319"/>
      <c r="B96" s="320"/>
      <c r="C96" s="319"/>
      <c r="D96" s="319"/>
      <c r="E96" s="319"/>
      <c r="F96" s="319"/>
      <c r="G96" s="319"/>
    </row>
    <row r="97" spans="1:7" ht="18.600000000000001" customHeight="1" x14ac:dyDescent="0.3">
      <c r="A97" s="319"/>
      <c r="B97" s="320"/>
      <c r="C97" s="319"/>
      <c r="D97" s="319"/>
      <c r="E97" s="319"/>
      <c r="F97" s="319"/>
      <c r="G97" s="319"/>
    </row>
    <row r="98" spans="1:7" ht="18.600000000000001" customHeight="1" x14ac:dyDescent="0.3">
      <c r="A98" s="319"/>
      <c r="B98" s="320"/>
      <c r="C98" s="319"/>
      <c r="D98" s="319"/>
      <c r="E98" s="319"/>
      <c r="F98" s="319"/>
      <c r="G98" s="319"/>
    </row>
    <row r="99" spans="1:7" ht="18.600000000000001" customHeight="1" x14ac:dyDescent="0.3">
      <c r="A99" s="319"/>
      <c r="B99" s="320"/>
      <c r="C99" s="319"/>
      <c r="D99" s="319"/>
      <c r="E99" s="319"/>
      <c r="F99" s="319"/>
      <c r="G99" s="319"/>
    </row>
    <row r="100" spans="1:7" ht="18.600000000000001" customHeight="1" x14ac:dyDescent="0.3">
      <c r="A100" s="319"/>
      <c r="B100" s="320"/>
      <c r="C100" s="319"/>
      <c r="D100" s="319"/>
      <c r="E100" s="319"/>
      <c r="F100" s="319"/>
      <c r="G100" s="319"/>
    </row>
    <row r="101" spans="1:7" ht="18.600000000000001" customHeight="1" x14ac:dyDescent="0.3">
      <c r="A101" s="319"/>
      <c r="B101" s="320"/>
      <c r="C101" s="319"/>
      <c r="D101" s="319"/>
      <c r="E101" s="319"/>
      <c r="F101" s="319"/>
      <c r="G101" s="319"/>
    </row>
    <row r="102" spans="1:7" ht="18.600000000000001" customHeight="1" x14ac:dyDescent="0.3">
      <c r="A102" s="319"/>
      <c r="B102" s="320"/>
      <c r="C102" s="319"/>
      <c r="D102" s="319"/>
      <c r="E102" s="319"/>
      <c r="F102" s="319"/>
      <c r="G102" s="319"/>
    </row>
    <row r="103" spans="1:7" ht="18.600000000000001" customHeight="1" x14ac:dyDescent="0.3">
      <c r="A103" s="319"/>
      <c r="B103" s="320"/>
      <c r="C103" s="319"/>
      <c r="D103" s="319"/>
      <c r="E103" s="319"/>
      <c r="F103" s="319"/>
      <c r="G103" s="319"/>
    </row>
    <row r="104" spans="1:7" ht="18.600000000000001" customHeight="1" x14ac:dyDescent="0.3">
      <c r="A104" s="319"/>
      <c r="B104" s="320"/>
      <c r="C104" s="319"/>
      <c r="D104" s="319"/>
      <c r="E104" s="319"/>
      <c r="F104" s="319"/>
      <c r="G104" s="319"/>
    </row>
    <row r="105" spans="1:7" ht="18.600000000000001" customHeight="1" x14ac:dyDescent="0.3">
      <c r="A105" s="319"/>
      <c r="B105" s="320"/>
      <c r="C105" s="319"/>
      <c r="D105" s="319"/>
      <c r="E105" s="319"/>
      <c r="F105" s="319"/>
      <c r="G105" s="319"/>
    </row>
    <row r="106" spans="1:7" ht="18.600000000000001" customHeight="1" x14ac:dyDescent="0.3">
      <c r="A106" s="319"/>
      <c r="B106" s="320"/>
      <c r="C106" s="319"/>
      <c r="D106" s="319"/>
      <c r="E106" s="319"/>
      <c r="F106" s="319"/>
      <c r="G106" s="319"/>
    </row>
    <row r="107" spans="1:7" ht="18.600000000000001" customHeight="1" x14ac:dyDescent="0.3">
      <c r="A107" s="319"/>
      <c r="B107" s="320"/>
      <c r="C107" s="319"/>
      <c r="D107" s="319"/>
      <c r="E107" s="319"/>
      <c r="F107" s="319"/>
      <c r="G107" s="319"/>
    </row>
    <row r="108" spans="1:7" ht="18.600000000000001" customHeight="1" x14ac:dyDescent="0.3">
      <c r="A108" s="319"/>
      <c r="B108" s="320"/>
      <c r="C108" s="319"/>
      <c r="D108" s="319"/>
      <c r="E108" s="319"/>
      <c r="F108" s="319"/>
      <c r="G108" s="319"/>
    </row>
    <row r="109" spans="1:7" ht="18.600000000000001" customHeight="1" x14ac:dyDescent="0.3">
      <c r="A109" s="319"/>
      <c r="B109" s="320"/>
      <c r="C109" s="319"/>
      <c r="D109" s="319"/>
      <c r="E109" s="319"/>
      <c r="F109" s="319"/>
      <c r="G109" s="319"/>
    </row>
    <row r="110" spans="1:7" ht="18.600000000000001" customHeight="1" x14ac:dyDescent="0.3">
      <c r="A110" s="319"/>
      <c r="B110" s="320"/>
      <c r="C110" s="319"/>
      <c r="D110" s="319"/>
      <c r="E110" s="319"/>
      <c r="F110" s="319"/>
      <c r="G110" s="319"/>
    </row>
    <row r="111" spans="1:7" ht="18.600000000000001" customHeight="1" x14ac:dyDescent="0.3">
      <c r="A111" s="319"/>
      <c r="B111" s="322"/>
      <c r="C111" s="319"/>
      <c r="D111" s="323"/>
      <c r="E111" s="319"/>
      <c r="F111" s="319"/>
      <c r="G111" s="319"/>
    </row>
    <row r="112" spans="1:7" ht="18.600000000000001" customHeight="1" x14ac:dyDescent="0.3">
      <c r="A112" s="319"/>
      <c r="B112" s="320"/>
      <c r="C112" s="319"/>
      <c r="D112" s="319"/>
      <c r="E112" s="319"/>
      <c r="F112" s="319"/>
      <c r="G112" s="319"/>
    </row>
    <row r="113" spans="1:7" ht="18.600000000000001" customHeight="1" x14ac:dyDescent="0.3">
      <c r="A113" s="319"/>
      <c r="B113" s="320"/>
      <c r="C113" s="319"/>
      <c r="D113" s="319"/>
      <c r="E113" s="319"/>
      <c r="F113" s="319"/>
      <c r="G113" s="319"/>
    </row>
    <row r="114" spans="1:7" ht="18.600000000000001" customHeight="1" x14ac:dyDescent="0.3">
      <c r="A114" s="319"/>
      <c r="B114" s="320"/>
      <c r="C114" s="319"/>
      <c r="D114" s="319"/>
      <c r="E114" s="319"/>
      <c r="F114" s="319"/>
      <c r="G114" s="319"/>
    </row>
    <row r="115" spans="1:7" ht="18.600000000000001" customHeight="1" x14ac:dyDescent="0.3">
      <c r="A115" s="319"/>
      <c r="B115" s="320"/>
      <c r="C115" s="319"/>
      <c r="D115" s="319"/>
      <c r="E115" s="319"/>
      <c r="F115" s="319"/>
      <c r="G115" s="319"/>
    </row>
    <row r="116" spans="1:7" ht="18.600000000000001" customHeight="1" x14ac:dyDescent="0.3">
      <c r="A116" s="319"/>
      <c r="B116" s="320"/>
      <c r="C116" s="319"/>
      <c r="D116" s="319"/>
      <c r="E116" s="319"/>
      <c r="F116" s="319"/>
      <c r="G116" s="319"/>
    </row>
    <row r="117" spans="1:7" ht="18.600000000000001" customHeight="1" x14ac:dyDescent="0.3">
      <c r="A117" s="319"/>
      <c r="B117" s="320"/>
      <c r="C117" s="319"/>
      <c r="D117" s="319"/>
      <c r="E117" s="319"/>
      <c r="F117" s="319"/>
      <c r="G117" s="319"/>
    </row>
    <row r="118" spans="1:7" ht="18.600000000000001" customHeight="1" x14ac:dyDescent="0.3">
      <c r="A118" s="319"/>
      <c r="B118" s="320"/>
      <c r="C118" s="319"/>
      <c r="D118" s="319"/>
      <c r="E118" s="319"/>
      <c r="F118" s="319"/>
      <c r="G118" s="319"/>
    </row>
    <row r="119" spans="1:7" ht="18.600000000000001" customHeight="1" x14ac:dyDescent="0.3">
      <c r="A119" s="319"/>
      <c r="B119" s="320"/>
      <c r="C119" s="319"/>
      <c r="D119" s="319"/>
      <c r="E119" s="319"/>
      <c r="F119" s="319"/>
      <c r="G119" s="319"/>
    </row>
    <row r="120" spans="1:7" ht="18.600000000000001" customHeight="1" x14ac:dyDescent="0.3">
      <c r="A120" s="319"/>
      <c r="B120" s="320"/>
      <c r="C120" s="319"/>
      <c r="D120" s="319"/>
      <c r="E120" s="319"/>
      <c r="F120" s="319"/>
      <c r="G120" s="319"/>
    </row>
    <row r="121" spans="1:7" ht="18.600000000000001" customHeight="1" x14ac:dyDescent="0.3">
      <c r="A121" s="319"/>
      <c r="B121" s="320"/>
      <c r="C121" s="319"/>
      <c r="D121" s="319"/>
      <c r="E121" s="319"/>
      <c r="F121" s="319"/>
      <c r="G121" s="319"/>
    </row>
    <row r="122" spans="1:7" ht="18.600000000000001" customHeight="1" x14ac:dyDescent="0.3">
      <c r="A122" s="319"/>
      <c r="B122" s="320"/>
      <c r="C122" s="319"/>
      <c r="D122" s="319"/>
      <c r="E122" s="319"/>
      <c r="F122" s="319"/>
      <c r="G122" s="319"/>
    </row>
    <row r="123" spans="1:7" ht="18.600000000000001" customHeight="1" x14ac:dyDescent="0.3">
      <c r="A123" s="319"/>
      <c r="B123" s="320"/>
      <c r="C123" s="319"/>
      <c r="D123" s="319"/>
      <c r="E123" s="319"/>
      <c r="F123" s="319"/>
      <c r="G123" s="319"/>
    </row>
    <row r="124" spans="1:7" ht="18.600000000000001" customHeight="1" x14ac:dyDescent="0.3">
      <c r="A124" s="319"/>
      <c r="B124" s="320"/>
      <c r="C124" s="319"/>
      <c r="D124" s="319"/>
      <c r="E124" s="319"/>
      <c r="F124" s="319"/>
      <c r="G124" s="319"/>
    </row>
    <row r="125" spans="1:7" ht="18.600000000000001" customHeight="1" x14ac:dyDescent="0.3">
      <c r="A125" s="319"/>
      <c r="B125" s="320"/>
      <c r="C125" s="319"/>
      <c r="D125" s="319"/>
      <c r="E125" s="319"/>
      <c r="F125" s="319"/>
      <c r="G125" s="319"/>
    </row>
    <row r="126" spans="1:7" ht="18.600000000000001" customHeight="1" x14ac:dyDescent="0.3">
      <c r="A126" s="319"/>
      <c r="B126" s="320"/>
      <c r="C126" s="319"/>
      <c r="D126" s="319"/>
      <c r="E126" s="319"/>
      <c r="F126" s="319"/>
      <c r="G126" s="319"/>
    </row>
    <row r="127" spans="1:7" ht="18.600000000000001" customHeight="1" x14ac:dyDescent="0.3">
      <c r="A127" s="319"/>
      <c r="B127" s="322"/>
      <c r="C127" s="319"/>
      <c r="D127" s="323"/>
      <c r="E127" s="319"/>
      <c r="F127" s="319"/>
      <c r="G127" s="319"/>
    </row>
    <row r="128" spans="1:7" ht="18.600000000000001" customHeight="1" x14ac:dyDescent="0.3">
      <c r="A128" s="319"/>
      <c r="B128" s="320"/>
      <c r="C128" s="319"/>
      <c r="D128" s="319"/>
      <c r="E128" s="319"/>
      <c r="F128" s="319"/>
      <c r="G128" s="319"/>
    </row>
    <row r="129" spans="1:7" ht="18.600000000000001" customHeight="1" x14ac:dyDescent="0.3">
      <c r="A129" s="319"/>
      <c r="B129" s="320"/>
      <c r="C129" s="319"/>
      <c r="D129" s="319"/>
      <c r="E129" s="319"/>
      <c r="F129" s="319"/>
      <c r="G129" s="319"/>
    </row>
    <row r="130" spans="1:7" ht="18.600000000000001" customHeight="1" x14ac:dyDescent="0.3">
      <c r="A130" s="319"/>
      <c r="B130" s="320"/>
      <c r="C130" s="319"/>
      <c r="D130" s="319"/>
      <c r="E130" s="319"/>
      <c r="F130" s="319"/>
      <c r="G130" s="319"/>
    </row>
    <row r="131" spans="1:7" ht="18.600000000000001" customHeight="1" x14ac:dyDescent="0.3">
      <c r="A131" s="319"/>
      <c r="B131" s="320"/>
      <c r="C131" s="319"/>
      <c r="D131" s="319"/>
      <c r="E131" s="319"/>
      <c r="F131" s="319"/>
      <c r="G131" s="319"/>
    </row>
    <row r="132" spans="1:7" ht="18.600000000000001" customHeight="1" x14ac:dyDescent="0.3">
      <c r="A132" s="319"/>
      <c r="B132" s="320"/>
      <c r="C132" s="319"/>
      <c r="D132" s="319"/>
      <c r="E132" s="319"/>
      <c r="F132" s="319"/>
      <c r="G132" s="319"/>
    </row>
    <row r="133" spans="1:7" ht="18.600000000000001" customHeight="1" x14ac:dyDescent="0.3">
      <c r="A133" s="319"/>
      <c r="B133" s="320"/>
      <c r="C133" s="319"/>
      <c r="D133" s="319"/>
      <c r="E133" s="319"/>
      <c r="F133" s="319"/>
      <c r="G133" s="319"/>
    </row>
    <row r="134" spans="1:7" ht="18.600000000000001" customHeight="1" x14ac:dyDescent="0.3">
      <c r="A134" s="319"/>
      <c r="B134" s="320"/>
      <c r="C134" s="319"/>
      <c r="D134" s="319"/>
      <c r="E134" s="319"/>
      <c r="F134" s="319"/>
      <c r="G134" s="319"/>
    </row>
    <row r="135" spans="1:7" ht="18.600000000000001" customHeight="1" x14ac:dyDescent="0.3">
      <c r="A135" s="319"/>
      <c r="B135" s="320"/>
      <c r="C135" s="319"/>
      <c r="D135" s="319"/>
      <c r="E135" s="319"/>
      <c r="F135" s="319"/>
      <c r="G135" s="319"/>
    </row>
    <row r="136" spans="1:7" ht="18.600000000000001" customHeight="1" x14ac:dyDescent="0.3">
      <c r="A136" s="319"/>
      <c r="B136" s="320"/>
      <c r="C136" s="319"/>
      <c r="D136" s="319"/>
      <c r="E136" s="319"/>
      <c r="F136" s="319"/>
      <c r="G136" s="319"/>
    </row>
    <row r="137" spans="1:7" ht="18.600000000000001" customHeight="1" x14ac:dyDescent="0.3">
      <c r="A137" s="319"/>
      <c r="B137" s="320"/>
      <c r="C137" s="319"/>
      <c r="D137" s="319"/>
      <c r="E137" s="319"/>
      <c r="F137" s="319"/>
      <c r="G137" s="319"/>
    </row>
    <row r="138" spans="1:7" ht="18.600000000000001" customHeight="1" x14ac:dyDescent="0.3">
      <c r="A138" s="319"/>
      <c r="B138" s="320"/>
      <c r="C138" s="319"/>
      <c r="D138" s="319"/>
      <c r="E138" s="319"/>
      <c r="F138" s="319"/>
      <c r="G138" s="319"/>
    </row>
    <row r="139" spans="1:7" ht="21.9" customHeight="1" x14ac:dyDescent="0.3">
      <c r="A139" s="319"/>
      <c r="B139" s="319"/>
      <c r="C139" s="319"/>
      <c r="D139" s="319"/>
      <c r="E139" s="319"/>
      <c r="F139" s="319"/>
      <c r="G139" s="319"/>
    </row>
    <row r="140" spans="1:7" ht="21.9" customHeight="1" x14ac:dyDescent="0.3">
      <c r="A140" s="319"/>
      <c r="B140" s="319"/>
      <c r="C140" s="319"/>
      <c r="D140" s="319"/>
      <c r="E140" s="319"/>
      <c r="F140" s="319"/>
      <c r="G140" s="319"/>
    </row>
    <row r="141" spans="1:7" ht="21.9" customHeight="1" x14ac:dyDescent="0.3">
      <c r="A141" s="319"/>
      <c r="B141" s="319"/>
      <c r="C141" s="319"/>
      <c r="D141" s="319"/>
      <c r="E141" s="319"/>
      <c r="F141" s="319"/>
      <c r="G141" s="319"/>
    </row>
    <row r="142" spans="1:7" ht="21.9" customHeight="1" x14ac:dyDescent="0.3">
      <c r="A142" s="319"/>
      <c r="B142" s="319"/>
      <c r="C142" s="319"/>
      <c r="D142" s="319"/>
      <c r="E142" s="319"/>
      <c r="F142" s="319"/>
      <c r="G142" s="319"/>
    </row>
    <row r="143" spans="1:7" ht="21.9" customHeight="1" x14ac:dyDescent="0.3">
      <c r="A143" s="319"/>
      <c r="B143" s="319"/>
      <c r="C143" s="319"/>
      <c r="D143" s="319"/>
      <c r="E143" s="319"/>
      <c r="F143" s="319"/>
      <c r="G143" s="319"/>
    </row>
    <row r="144" spans="1:7" ht="21.9" customHeight="1" x14ac:dyDescent="0.3">
      <c r="A144" s="319"/>
      <c r="B144" s="319"/>
      <c r="C144" s="319"/>
      <c r="D144" s="319"/>
      <c r="E144" s="319"/>
      <c r="F144" s="319"/>
      <c r="G144" s="319"/>
    </row>
    <row r="145" spans="1:7" ht="21.9" customHeight="1" x14ac:dyDescent="0.3">
      <c r="A145" s="319"/>
      <c r="B145" s="319"/>
      <c r="C145" s="319"/>
      <c r="D145" s="319"/>
      <c r="E145" s="319"/>
      <c r="F145" s="319"/>
      <c r="G145" s="319"/>
    </row>
    <row r="146" spans="1:7" ht="21.9" customHeight="1" x14ac:dyDescent="0.3">
      <c r="A146" s="319"/>
      <c r="B146" s="319"/>
      <c r="C146" s="319"/>
      <c r="D146" s="319"/>
      <c r="E146" s="319"/>
      <c r="F146" s="319"/>
      <c r="G146" s="319"/>
    </row>
    <row r="147" spans="1:7" ht="21.9" customHeight="1" x14ac:dyDescent="0.3">
      <c r="A147" s="319"/>
      <c r="B147" s="319"/>
      <c r="C147" s="319"/>
      <c r="D147" s="319"/>
      <c r="E147" s="319"/>
      <c r="F147" s="319"/>
      <c r="G147" s="319"/>
    </row>
    <row r="148" spans="1:7" ht="21.9" customHeight="1" x14ac:dyDescent="0.3">
      <c r="A148" s="319"/>
      <c r="B148" s="319"/>
      <c r="C148" s="319"/>
      <c r="D148" s="319"/>
      <c r="E148" s="319"/>
      <c r="F148" s="319"/>
      <c r="G148" s="319"/>
    </row>
    <row r="149" spans="1:7" ht="21.9" customHeight="1" x14ac:dyDescent="0.3">
      <c r="A149" s="319"/>
      <c r="B149" s="319"/>
      <c r="C149" s="319"/>
      <c r="D149" s="319"/>
      <c r="E149" s="319"/>
      <c r="F149" s="319"/>
      <c r="G149" s="319"/>
    </row>
    <row r="150" spans="1:7" ht="21.9" customHeight="1" x14ac:dyDescent="0.3">
      <c r="A150" s="319"/>
      <c r="B150" s="319"/>
      <c r="C150" s="319"/>
      <c r="D150" s="319"/>
      <c r="E150" s="319"/>
      <c r="F150" s="319"/>
      <c r="G150" s="319"/>
    </row>
    <row r="151" spans="1:7" ht="21.9" customHeight="1" x14ac:dyDescent="0.3">
      <c r="A151" s="319"/>
      <c r="B151" s="319"/>
      <c r="C151" s="319"/>
      <c r="D151" s="319"/>
      <c r="E151" s="319"/>
      <c r="F151" s="319"/>
      <c r="G151" s="319"/>
    </row>
    <row r="152" spans="1:7" ht="21.9" customHeight="1" x14ac:dyDescent="0.3">
      <c r="A152" s="319"/>
      <c r="B152" s="319"/>
      <c r="C152" s="319"/>
      <c r="D152" s="319"/>
      <c r="E152" s="319"/>
      <c r="F152" s="319"/>
      <c r="G152" s="319"/>
    </row>
    <row r="153" spans="1:7" ht="21.9" customHeight="1" x14ac:dyDescent="0.3">
      <c r="A153" s="319"/>
      <c r="B153" s="319"/>
      <c r="C153" s="319"/>
      <c r="D153" s="319"/>
      <c r="E153" s="319"/>
      <c r="F153" s="319"/>
      <c r="G153" s="319"/>
    </row>
    <row r="154" spans="1:7" ht="21.9" customHeight="1" x14ac:dyDescent="0.3">
      <c r="A154" s="319"/>
      <c r="B154" s="319"/>
      <c r="C154" s="319"/>
      <c r="D154" s="319"/>
      <c r="E154" s="319"/>
      <c r="F154" s="319"/>
      <c r="G154" s="319"/>
    </row>
    <row r="155" spans="1:7" ht="21.9" customHeight="1" x14ac:dyDescent="0.3">
      <c r="A155" s="319"/>
      <c r="B155" s="319"/>
      <c r="C155" s="319"/>
      <c r="D155" s="319"/>
      <c r="E155" s="319"/>
      <c r="F155" s="319"/>
      <c r="G155" s="319"/>
    </row>
    <row r="156" spans="1:7" ht="21.9" customHeight="1" x14ac:dyDescent="0.3">
      <c r="A156" s="319"/>
      <c r="B156" s="319"/>
      <c r="C156" s="319"/>
      <c r="D156" s="319"/>
      <c r="E156" s="319"/>
      <c r="F156" s="319"/>
      <c r="G156" s="319"/>
    </row>
    <row r="157" spans="1:7" ht="21.9" customHeight="1" x14ac:dyDescent="0.3">
      <c r="A157" s="319"/>
      <c r="B157" s="319"/>
      <c r="C157" s="319"/>
      <c r="D157" s="319"/>
      <c r="E157" s="319"/>
      <c r="F157" s="319"/>
      <c r="G157" s="319"/>
    </row>
    <row r="158" spans="1:7" ht="21.9" customHeight="1" x14ac:dyDescent="0.3">
      <c r="A158" s="319"/>
      <c r="B158" s="319"/>
      <c r="C158" s="319"/>
      <c r="D158" s="319"/>
      <c r="E158" s="319"/>
      <c r="F158" s="319"/>
      <c r="G158" s="319"/>
    </row>
    <row r="159" spans="1:7" ht="21.9" customHeight="1" x14ac:dyDescent="0.3">
      <c r="A159" s="319"/>
      <c r="B159" s="319"/>
      <c r="C159" s="319"/>
      <c r="D159" s="319"/>
      <c r="E159" s="319"/>
      <c r="F159" s="319"/>
      <c r="G159" s="319"/>
    </row>
    <row r="160" spans="1:7" ht="21.9" customHeight="1" x14ac:dyDescent="0.3">
      <c r="A160" s="319"/>
      <c r="B160" s="319"/>
      <c r="C160" s="319"/>
      <c r="D160" s="319"/>
      <c r="E160" s="319"/>
      <c r="F160" s="319"/>
      <c r="G160" s="319"/>
    </row>
    <row r="161" spans="1:7" ht="21.9" customHeight="1" x14ac:dyDescent="0.3">
      <c r="A161" s="319"/>
      <c r="B161" s="319"/>
      <c r="C161" s="319"/>
      <c r="D161" s="319"/>
      <c r="E161" s="319"/>
      <c r="F161" s="319"/>
      <c r="G161" s="319"/>
    </row>
    <row r="162" spans="1:7" ht="21.9" customHeight="1" x14ac:dyDescent="0.3">
      <c r="A162" s="319"/>
      <c r="B162" s="319"/>
      <c r="C162" s="319"/>
      <c r="D162" s="319"/>
      <c r="E162" s="319"/>
      <c r="F162" s="319"/>
      <c r="G162" s="319"/>
    </row>
    <row r="163" spans="1:7" ht="21.9" customHeight="1" x14ac:dyDescent="0.3">
      <c r="A163" s="319"/>
      <c r="B163" s="319"/>
      <c r="C163" s="319"/>
      <c r="D163" s="319"/>
      <c r="E163" s="319"/>
      <c r="F163" s="319"/>
      <c r="G163" s="319"/>
    </row>
    <row r="164" spans="1:7" ht="21.9" customHeight="1" x14ac:dyDescent="0.3">
      <c r="A164" s="319"/>
      <c r="B164" s="319"/>
      <c r="C164" s="319"/>
      <c r="D164" s="319"/>
      <c r="E164" s="319"/>
      <c r="F164" s="319"/>
      <c r="G164" s="319"/>
    </row>
    <row r="165" spans="1:7" ht="21.9" customHeight="1" x14ac:dyDescent="0.3">
      <c r="A165" s="319"/>
      <c r="B165" s="319"/>
      <c r="C165" s="319"/>
      <c r="D165" s="319"/>
      <c r="E165" s="319"/>
      <c r="F165" s="319"/>
      <c r="G165" s="319"/>
    </row>
    <row r="166" spans="1:7" ht="21.9" customHeight="1" x14ac:dyDescent="0.3">
      <c r="A166" s="319"/>
      <c r="B166" s="319"/>
      <c r="C166" s="319"/>
      <c r="D166" s="319"/>
      <c r="E166" s="319"/>
      <c r="F166" s="319"/>
      <c r="G166" s="319"/>
    </row>
    <row r="167" spans="1:7" ht="21.9" customHeight="1" x14ac:dyDescent="0.3">
      <c r="A167" s="319"/>
      <c r="B167" s="319"/>
      <c r="C167" s="319"/>
      <c r="D167" s="319"/>
      <c r="E167" s="319"/>
      <c r="F167" s="319"/>
      <c r="G167" s="319"/>
    </row>
    <row r="168" spans="1:7" ht="21.9" customHeight="1" x14ac:dyDescent="0.3">
      <c r="A168" s="319"/>
      <c r="B168" s="319"/>
      <c r="C168" s="319"/>
      <c r="D168" s="319"/>
      <c r="E168" s="319"/>
      <c r="F168" s="319"/>
      <c r="G168" s="319"/>
    </row>
    <row r="169" spans="1:7" ht="21.9" customHeight="1" x14ac:dyDescent="0.3">
      <c r="A169" s="319"/>
      <c r="B169" s="319"/>
      <c r="C169" s="319"/>
      <c r="D169" s="319"/>
      <c r="E169" s="319"/>
      <c r="F169" s="319"/>
      <c r="G169" s="319"/>
    </row>
    <row r="170" spans="1:7" ht="21.9" customHeight="1" x14ac:dyDescent="0.3">
      <c r="A170" s="319"/>
      <c r="B170" s="319"/>
      <c r="C170" s="319"/>
      <c r="D170" s="319"/>
      <c r="E170" s="319"/>
      <c r="F170" s="319"/>
      <c r="G170" s="319"/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7620-DBE2-4644-B21D-0696CD79F13E}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C10" sqref="C10"/>
    </sheetView>
  </sheetViews>
  <sheetFormatPr defaultRowHeight="13.2" x14ac:dyDescent="0.25"/>
  <cols>
    <col min="1" max="1" width="3.88671875" customWidth="1"/>
    <col min="2" max="2" width="13" customWidth="1"/>
    <col min="3" max="3" width="11.88671875" customWidth="1"/>
    <col min="4" max="4" width="26.5546875" style="38" customWidth="1"/>
    <col min="5" max="5" width="10.5546875" style="288" customWidth="1"/>
    <col min="6" max="6" width="6.109375" style="89" hidden="1" customWidth="1"/>
    <col min="7" max="7" width="28.6640625" style="89" customWidth="1"/>
    <col min="8" max="8" width="7.6640625" style="38" customWidth="1"/>
    <col min="9" max="13" width="7.44140625" style="38" hidden="1" customWidth="1"/>
    <col min="14" max="15" width="7.44140625" style="38" customWidth="1"/>
    <col min="16" max="16" width="7.44140625" style="38" hidden="1" customWidth="1"/>
    <col min="17" max="17" width="7.44140625" style="38" customWidth="1"/>
  </cols>
  <sheetData>
    <row r="1" spans="1:17" ht="24.6" x14ac:dyDescent="0.4">
      <c r="A1" s="147" t="str">
        <f>Altalanos!$A$6</f>
        <v>Diákolimpia Cs-Cs.Megye</v>
      </c>
      <c r="B1" s="84"/>
      <c r="C1" s="84"/>
      <c r="D1" s="144"/>
      <c r="E1" s="163" t="s">
        <v>47</v>
      </c>
      <c r="F1" s="101"/>
      <c r="G1" s="154"/>
      <c r="H1" s="85"/>
      <c r="I1" s="85"/>
      <c r="J1" s="155"/>
      <c r="K1" s="155"/>
      <c r="L1" s="155"/>
      <c r="M1" s="155"/>
      <c r="N1" s="155"/>
      <c r="O1" s="155"/>
      <c r="P1" s="155"/>
      <c r="Q1" s="156"/>
    </row>
    <row r="2" spans="1:17" ht="13.8" thickBot="1" x14ac:dyDescent="0.3">
      <c r="B2" s="86" t="s">
        <v>46</v>
      </c>
      <c r="C2" s="86" t="str">
        <f>Altalanos!$A$8</f>
        <v>Fiú 3 kcs B</v>
      </c>
      <c r="D2" s="101"/>
      <c r="E2" s="163" t="s">
        <v>32</v>
      </c>
      <c r="F2" s="90"/>
      <c r="G2" s="90"/>
      <c r="H2" s="280"/>
      <c r="I2" s="280"/>
      <c r="J2" s="85"/>
      <c r="K2" s="85"/>
      <c r="L2" s="85"/>
      <c r="M2" s="85"/>
      <c r="N2" s="95"/>
      <c r="O2" s="78"/>
      <c r="P2" s="78"/>
      <c r="Q2" s="95"/>
    </row>
    <row r="3" spans="1:17" s="2" customFormat="1" ht="13.8" thickBot="1" x14ac:dyDescent="0.3">
      <c r="A3" s="274" t="s">
        <v>45</v>
      </c>
      <c r="B3" s="278"/>
      <c r="C3" s="278"/>
      <c r="D3" s="278"/>
      <c r="E3" s="278"/>
      <c r="F3" s="278"/>
      <c r="G3" s="278"/>
      <c r="H3" s="278"/>
      <c r="I3" s="279"/>
      <c r="J3" s="96"/>
      <c r="K3" s="102"/>
      <c r="L3" s="102"/>
      <c r="M3" s="102"/>
      <c r="N3" s="178" t="s">
        <v>31</v>
      </c>
      <c r="O3" s="97"/>
      <c r="P3" s="103"/>
      <c r="Q3" s="164"/>
    </row>
    <row r="4" spans="1:17" s="2" customFormat="1" x14ac:dyDescent="0.25">
      <c r="A4" s="48" t="s">
        <v>22</v>
      </c>
      <c r="B4" s="48"/>
      <c r="C4" s="46" t="s">
        <v>19</v>
      </c>
      <c r="D4" s="48" t="s">
        <v>27</v>
      </c>
      <c r="E4" s="79"/>
      <c r="G4" s="104"/>
      <c r="H4" s="290" t="s">
        <v>28</v>
      </c>
      <c r="I4" s="284"/>
      <c r="J4" s="105"/>
      <c r="K4" s="106"/>
      <c r="L4" s="106"/>
      <c r="M4" s="106"/>
      <c r="N4" s="105"/>
      <c r="O4" s="165"/>
      <c r="P4" s="165"/>
      <c r="Q4" s="107"/>
    </row>
    <row r="5" spans="1:17" s="2" customFormat="1" ht="13.8" thickBot="1" x14ac:dyDescent="0.3">
      <c r="A5" s="157">
        <f>Altalanos!$A$10</f>
        <v>45784</v>
      </c>
      <c r="B5" s="157"/>
      <c r="C5" s="87" t="str">
        <f>Altalanos!$C$10</f>
        <v>Szeged</v>
      </c>
      <c r="D5" s="88" t="str">
        <f>Altalanos!$D$10</f>
        <v xml:space="preserve">  </v>
      </c>
      <c r="E5" s="88"/>
      <c r="F5" s="88"/>
      <c r="G5" s="88"/>
      <c r="H5" s="175" t="str">
        <f>Altalanos!$E$10</f>
        <v>Rákóczi Andrea</v>
      </c>
      <c r="I5" s="291"/>
      <c r="J5" s="108"/>
      <c r="K5" s="80"/>
      <c r="L5" s="80"/>
      <c r="M5" s="80"/>
      <c r="N5" s="108"/>
      <c r="O5" s="88"/>
      <c r="P5" s="88"/>
      <c r="Q5" s="292"/>
    </row>
    <row r="6" spans="1:17" ht="30" customHeight="1" thickBot="1" x14ac:dyDescent="0.3">
      <c r="A6" s="146" t="s">
        <v>33</v>
      </c>
      <c r="B6" s="98" t="s">
        <v>25</v>
      </c>
      <c r="C6" s="98" t="s">
        <v>26</v>
      </c>
      <c r="D6" s="98" t="s">
        <v>29</v>
      </c>
      <c r="E6" s="99" t="s">
        <v>30</v>
      </c>
      <c r="F6" s="99" t="s">
        <v>34</v>
      </c>
      <c r="G6" s="99" t="s">
        <v>101</v>
      </c>
      <c r="H6" s="281" t="s">
        <v>35</v>
      </c>
      <c r="I6" s="282"/>
      <c r="J6" s="149" t="s">
        <v>14</v>
      </c>
      <c r="K6" s="100" t="s">
        <v>12</v>
      </c>
      <c r="L6" s="151" t="s">
        <v>0</v>
      </c>
      <c r="M6" s="124" t="s">
        <v>13</v>
      </c>
      <c r="N6" s="169" t="s">
        <v>43</v>
      </c>
      <c r="O6" s="161" t="s">
        <v>36</v>
      </c>
      <c r="P6" s="162" t="s">
        <v>1</v>
      </c>
      <c r="Q6" s="99" t="s">
        <v>37</v>
      </c>
    </row>
    <row r="7" spans="1:17" s="11" customFormat="1" ht="18.899999999999999" customHeight="1" x14ac:dyDescent="0.25">
      <c r="A7" s="153">
        <v>1</v>
      </c>
      <c r="B7" s="91" t="s">
        <v>113</v>
      </c>
      <c r="C7" s="91" t="s">
        <v>114</v>
      </c>
      <c r="D7" s="92" t="s">
        <v>115</v>
      </c>
      <c r="E7" s="166"/>
      <c r="F7" s="275"/>
      <c r="G7" s="276"/>
      <c r="H7" s="92"/>
      <c r="I7" s="92"/>
      <c r="J7" s="150"/>
      <c r="K7" s="148"/>
      <c r="L7" s="152"/>
      <c r="M7" s="148"/>
      <c r="N7" s="145"/>
      <c r="O7" s="92"/>
      <c r="P7" s="109"/>
      <c r="Q7" s="93"/>
    </row>
    <row r="8" spans="1:17" s="11" customFormat="1" ht="18.899999999999999" customHeight="1" x14ac:dyDescent="0.25">
      <c r="A8" s="153">
        <v>2</v>
      </c>
      <c r="B8" s="91" t="s">
        <v>117</v>
      </c>
      <c r="C8" s="91" t="s">
        <v>118</v>
      </c>
      <c r="D8" s="92" t="s">
        <v>116</v>
      </c>
      <c r="E8" s="166"/>
      <c r="F8" s="277"/>
      <c r="G8" s="173"/>
      <c r="H8" s="92"/>
      <c r="I8" s="92"/>
      <c r="J8" s="150"/>
      <c r="K8" s="148"/>
      <c r="L8" s="152"/>
      <c r="M8" s="148"/>
      <c r="N8" s="145"/>
      <c r="O8" s="92"/>
      <c r="P8" s="109"/>
      <c r="Q8" s="93"/>
    </row>
    <row r="9" spans="1:17" s="11" customFormat="1" ht="18.899999999999999" customHeight="1" x14ac:dyDescent="0.25">
      <c r="A9" s="153">
        <v>3</v>
      </c>
      <c r="B9" s="91" t="s">
        <v>119</v>
      </c>
      <c r="C9" s="91" t="s">
        <v>120</v>
      </c>
      <c r="D9" s="92" t="s">
        <v>121</v>
      </c>
      <c r="E9" s="166"/>
      <c r="F9" s="277"/>
      <c r="G9" s="173"/>
      <c r="H9" s="92"/>
      <c r="I9" s="92"/>
      <c r="J9" s="150"/>
      <c r="K9" s="148"/>
      <c r="L9" s="152"/>
      <c r="M9" s="148"/>
      <c r="N9" s="145"/>
      <c r="O9" s="92"/>
      <c r="P9" s="286"/>
      <c r="Q9" s="170"/>
    </row>
    <row r="10" spans="1:17" s="11" customFormat="1" ht="18.899999999999999" customHeight="1" x14ac:dyDescent="0.25">
      <c r="A10" s="153">
        <v>4</v>
      </c>
      <c r="B10" s="91" t="s">
        <v>122</v>
      </c>
      <c r="C10" s="91" t="s">
        <v>123</v>
      </c>
      <c r="D10" s="92" t="s">
        <v>121</v>
      </c>
      <c r="E10" s="166"/>
      <c r="F10" s="277"/>
      <c r="G10" s="173"/>
      <c r="H10" s="92"/>
      <c r="I10" s="92"/>
      <c r="J10" s="150"/>
      <c r="K10" s="148"/>
      <c r="L10" s="152"/>
      <c r="M10" s="148"/>
      <c r="N10" s="145"/>
      <c r="O10" s="92"/>
      <c r="P10" s="285"/>
      <c r="Q10" s="283"/>
    </row>
    <row r="11" spans="1:17" s="11" customFormat="1" ht="18.899999999999999" customHeight="1" x14ac:dyDescent="0.25">
      <c r="A11" s="153">
        <v>5</v>
      </c>
      <c r="B11" s="91"/>
      <c r="C11" s="91"/>
      <c r="D11" s="92"/>
      <c r="E11" s="166"/>
      <c r="F11" s="277"/>
      <c r="G11" s="173"/>
      <c r="H11" s="92"/>
      <c r="I11" s="92"/>
      <c r="J11" s="150"/>
      <c r="K11" s="148"/>
      <c r="L11" s="152"/>
      <c r="M11" s="148"/>
      <c r="N11" s="145"/>
      <c r="O11" s="92"/>
      <c r="P11" s="285"/>
      <c r="Q11" s="283"/>
    </row>
    <row r="12" spans="1:17" s="11" customFormat="1" ht="18.899999999999999" customHeight="1" x14ac:dyDescent="0.25">
      <c r="A12" s="153">
        <v>6</v>
      </c>
      <c r="B12" s="91"/>
      <c r="C12" s="91"/>
      <c r="D12" s="92"/>
      <c r="E12" s="166"/>
      <c r="F12" s="277"/>
      <c r="G12" s="173"/>
      <c r="H12" s="92"/>
      <c r="I12" s="92"/>
      <c r="J12" s="150"/>
      <c r="K12" s="148"/>
      <c r="L12" s="152"/>
      <c r="M12" s="148"/>
      <c r="N12" s="145"/>
      <c r="O12" s="92"/>
      <c r="P12" s="285"/>
      <c r="Q12" s="283"/>
    </row>
    <row r="13" spans="1:17" s="11" customFormat="1" ht="18.899999999999999" customHeight="1" x14ac:dyDescent="0.25">
      <c r="A13" s="153">
        <v>7</v>
      </c>
      <c r="B13" s="91"/>
      <c r="C13" s="91"/>
      <c r="D13" s="92"/>
      <c r="E13" s="166"/>
      <c r="F13" s="277"/>
      <c r="G13" s="173"/>
      <c r="H13" s="92"/>
      <c r="I13" s="92"/>
      <c r="J13" s="150"/>
      <c r="K13" s="148"/>
      <c r="L13" s="152"/>
      <c r="M13" s="148"/>
      <c r="N13" s="145"/>
      <c r="O13" s="92"/>
      <c r="P13" s="285"/>
      <c r="Q13" s="283"/>
    </row>
    <row r="14" spans="1:17" s="11" customFormat="1" ht="18.899999999999999" customHeight="1" x14ac:dyDescent="0.25">
      <c r="A14" s="153">
        <v>8</v>
      </c>
      <c r="B14" s="91"/>
      <c r="C14" s="91"/>
      <c r="D14" s="92"/>
      <c r="E14" s="166"/>
      <c r="F14" s="277"/>
      <c r="G14" s="173"/>
      <c r="H14" s="92"/>
      <c r="I14" s="92"/>
      <c r="J14" s="150"/>
      <c r="K14" s="148"/>
      <c r="L14" s="152"/>
      <c r="M14" s="148"/>
      <c r="N14" s="145"/>
      <c r="O14" s="92"/>
      <c r="P14" s="285"/>
      <c r="Q14" s="283"/>
    </row>
    <row r="15" spans="1:17" s="11" customFormat="1" ht="18.899999999999999" customHeight="1" x14ac:dyDescent="0.25">
      <c r="A15" s="153">
        <v>9</v>
      </c>
      <c r="B15" s="91"/>
      <c r="C15" s="91"/>
      <c r="D15" s="92"/>
      <c r="E15" s="166"/>
      <c r="F15" s="93"/>
      <c r="G15" s="93"/>
      <c r="H15" s="92"/>
      <c r="I15" s="92"/>
      <c r="J15" s="150"/>
      <c r="K15" s="148"/>
      <c r="L15" s="152"/>
      <c r="M15" s="172"/>
      <c r="N15" s="145"/>
      <c r="O15" s="92"/>
      <c r="P15" s="93"/>
      <c r="Q15" s="93"/>
    </row>
    <row r="16" spans="1:17" s="11" customFormat="1" ht="18.899999999999999" customHeight="1" x14ac:dyDescent="0.25">
      <c r="A16" s="153">
        <v>10</v>
      </c>
      <c r="B16" s="296"/>
      <c r="C16" s="91"/>
      <c r="D16" s="92"/>
      <c r="E16" s="166"/>
      <c r="F16" s="93"/>
      <c r="G16" s="93"/>
      <c r="H16" s="92"/>
      <c r="I16" s="92"/>
      <c r="J16" s="150"/>
      <c r="K16" s="148"/>
      <c r="L16" s="152"/>
      <c r="M16" s="172"/>
      <c r="N16" s="145"/>
      <c r="O16" s="92"/>
      <c r="P16" s="109"/>
      <c r="Q16" s="93"/>
    </row>
    <row r="17" spans="1:17" s="11" customFormat="1" ht="18.899999999999999" customHeight="1" x14ac:dyDescent="0.25">
      <c r="A17" s="153">
        <v>11</v>
      </c>
      <c r="B17" s="91"/>
      <c r="C17" s="91"/>
      <c r="D17" s="92"/>
      <c r="E17" s="166"/>
      <c r="F17" s="93"/>
      <c r="G17" s="93"/>
      <c r="H17" s="92"/>
      <c r="I17" s="92"/>
      <c r="J17" s="150"/>
      <c r="K17" s="148"/>
      <c r="L17" s="152"/>
      <c r="M17" s="172"/>
      <c r="N17" s="145"/>
      <c r="O17" s="92"/>
      <c r="P17" s="109"/>
      <c r="Q17" s="93"/>
    </row>
    <row r="18" spans="1:17" s="11" customFormat="1" ht="18.899999999999999" customHeight="1" x14ac:dyDescent="0.25">
      <c r="A18" s="153">
        <v>12</v>
      </c>
      <c r="B18" s="91"/>
      <c r="C18" s="91"/>
      <c r="D18" s="92"/>
      <c r="E18" s="166"/>
      <c r="F18" s="93"/>
      <c r="G18" s="93"/>
      <c r="H18" s="92"/>
      <c r="I18" s="92"/>
      <c r="J18" s="150"/>
      <c r="K18" s="148"/>
      <c r="L18" s="152"/>
      <c r="M18" s="172"/>
      <c r="N18" s="145"/>
      <c r="O18" s="92"/>
      <c r="P18" s="109"/>
      <c r="Q18" s="93"/>
    </row>
    <row r="19" spans="1:17" s="11" customFormat="1" ht="18.899999999999999" customHeight="1" x14ac:dyDescent="0.25">
      <c r="A19" s="153">
        <v>13</v>
      </c>
      <c r="B19" s="91"/>
      <c r="C19" s="91"/>
      <c r="D19" s="92"/>
      <c r="E19" s="166"/>
      <c r="F19" s="93"/>
      <c r="G19" s="93"/>
      <c r="H19" s="92"/>
      <c r="I19" s="92"/>
      <c r="J19" s="150"/>
      <c r="K19" s="148"/>
      <c r="L19" s="152"/>
      <c r="M19" s="172"/>
      <c r="N19" s="145"/>
      <c r="O19" s="92"/>
      <c r="P19" s="109"/>
      <c r="Q19" s="93"/>
    </row>
    <row r="20" spans="1:17" s="11" customFormat="1" ht="18.899999999999999" customHeight="1" x14ac:dyDescent="0.25">
      <c r="A20" s="153">
        <v>14</v>
      </c>
      <c r="B20" s="91"/>
      <c r="C20" s="91"/>
      <c r="D20" s="92"/>
      <c r="E20" s="166"/>
      <c r="F20" s="93"/>
      <c r="G20" s="93"/>
      <c r="H20" s="92"/>
      <c r="I20" s="92"/>
      <c r="J20" s="150"/>
      <c r="K20" s="148"/>
      <c r="L20" s="152"/>
      <c r="M20" s="172"/>
      <c r="N20" s="145"/>
      <c r="O20" s="92"/>
      <c r="P20" s="109"/>
      <c r="Q20" s="93"/>
    </row>
    <row r="21" spans="1:17" s="11" customFormat="1" ht="18.899999999999999" customHeight="1" x14ac:dyDescent="0.25">
      <c r="A21" s="153">
        <v>15</v>
      </c>
      <c r="B21" s="91"/>
      <c r="C21" s="91"/>
      <c r="D21" s="92"/>
      <c r="E21" s="166"/>
      <c r="F21" s="93"/>
      <c r="G21" s="93"/>
      <c r="H21" s="92"/>
      <c r="I21" s="92"/>
      <c r="J21" s="150"/>
      <c r="K21" s="148"/>
      <c r="L21" s="152"/>
      <c r="M21" s="172"/>
      <c r="N21" s="145"/>
      <c r="O21" s="92"/>
      <c r="P21" s="109"/>
      <c r="Q21" s="93"/>
    </row>
    <row r="22" spans="1:17" s="11" customFormat="1" ht="18.899999999999999" customHeight="1" x14ac:dyDescent="0.25">
      <c r="A22" s="153">
        <v>16</v>
      </c>
      <c r="B22" s="91"/>
      <c r="C22" s="91"/>
      <c r="D22" s="92"/>
      <c r="E22" s="166"/>
      <c r="F22" s="93"/>
      <c r="G22" s="93"/>
      <c r="H22" s="92"/>
      <c r="I22" s="92"/>
      <c r="J22" s="150"/>
      <c r="K22" s="148"/>
      <c r="L22" s="152"/>
      <c r="M22" s="172"/>
      <c r="N22" s="145"/>
      <c r="O22" s="92"/>
      <c r="P22" s="109"/>
      <c r="Q22" s="93"/>
    </row>
    <row r="23" spans="1:17" s="11" customFormat="1" ht="18.899999999999999" customHeight="1" x14ac:dyDescent="0.25">
      <c r="A23" s="153">
        <v>17</v>
      </c>
      <c r="B23" s="91"/>
      <c r="C23" s="91"/>
      <c r="D23" s="92"/>
      <c r="E23" s="166"/>
      <c r="F23" s="93"/>
      <c r="G23" s="93"/>
      <c r="H23" s="92"/>
      <c r="I23" s="92"/>
      <c r="J23" s="150"/>
      <c r="K23" s="148"/>
      <c r="L23" s="152"/>
      <c r="M23" s="172"/>
      <c r="N23" s="145"/>
      <c r="O23" s="92"/>
      <c r="P23" s="109"/>
      <c r="Q23" s="93"/>
    </row>
    <row r="24" spans="1:17" s="11" customFormat="1" ht="18.899999999999999" customHeight="1" x14ac:dyDescent="0.25">
      <c r="A24" s="153">
        <v>18</v>
      </c>
      <c r="B24" s="91"/>
      <c r="C24" s="91"/>
      <c r="D24" s="92"/>
      <c r="E24" s="166"/>
      <c r="F24" s="93"/>
      <c r="G24" s="93"/>
      <c r="H24" s="92"/>
      <c r="I24" s="92"/>
      <c r="J24" s="150"/>
      <c r="K24" s="148"/>
      <c r="L24" s="152"/>
      <c r="M24" s="172"/>
      <c r="N24" s="145"/>
      <c r="O24" s="92"/>
      <c r="P24" s="109"/>
      <c r="Q24" s="93"/>
    </row>
    <row r="25" spans="1:17" s="11" customFormat="1" ht="18.899999999999999" customHeight="1" x14ac:dyDescent="0.25">
      <c r="A25" s="153">
        <v>19</v>
      </c>
      <c r="B25" s="91"/>
      <c r="C25" s="91"/>
      <c r="D25" s="92"/>
      <c r="E25" s="166"/>
      <c r="F25" s="93"/>
      <c r="G25" s="93"/>
      <c r="H25" s="92"/>
      <c r="I25" s="92"/>
      <c r="J25" s="150"/>
      <c r="K25" s="148"/>
      <c r="L25" s="152"/>
      <c r="M25" s="172"/>
      <c r="N25" s="145"/>
      <c r="O25" s="92"/>
      <c r="P25" s="109"/>
      <c r="Q25" s="93"/>
    </row>
    <row r="26" spans="1:17" s="11" customFormat="1" ht="18.899999999999999" customHeight="1" x14ac:dyDescent="0.25">
      <c r="A26" s="153">
        <v>20</v>
      </c>
      <c r="B26" s="91"/>
      <c r="C26" s="91"/>
      <c r="D26" s="92"/>
      <c r="E26" s="166"/>
      <c r="F26" s="93"/>
      <c r="G26" s="93"/>
      <c r="H26" s="92"/>
      <c r="I26" s="92"/>
      <c r="J26" s="150"/>
      <c r="K26" s="148"/>
      <c r="L26" s="152"/>
      <c r="M26" s="172"/>
      <c r="N26" s="145"/>
      <c r="O26" s="92"/>
      <c r="P26" s="109"/>
      <c r="Q26" s="93"/>
    </row>
    <row r="27" spans="1:17" s="11" customFormat="1" ht="18.899999999999999" customHeight="1" x14ac:dyDescent="0.25">
      <c r="A27" s="153">
        <v>21</v>
      </c>
      <c r="B27" s="91"/>
      <c r="C27" s="91"/>
      <c r="D27" s="92"/>
      <c r="E27" s="166"/>
      <c r="F27" s="93"/>
      <c r="G27" s="93"/>
      <c r="H27" s="92"/>
      <c r="I27" s="92"/>
      <c r="J27" s="150"/>
      <c r="K27" s="148"/>
      <c r="L27" s="152"/>
      <c r="M27" s="172"/>
      <c r="N27" s="145"/>
      <c r="O27" s="92"/>
      <c r="P27" s="109"/>
      <c r="Q27" s="93"/>
    </row>
    <row r="28" spans="1:17" s="11" customFormat="1" ht="18.899999999999999" customHeight="1" x14ac:dyDescent="0.25">
      <c r="A28" s="153">
        <v>22</v>
      </c>
      <c r="B28" s="91"/>
      <c r="C28" s="91"/>
      <c r="D28" s="92"/>
      <c r="E28" s="297"/>
      <c r="F28" s="287"/>
      <c r="G28" s="170"/>
      <c r="H28" s="92"/>
      <c r="I28" s="92"/>
      <c r="J28" s="150"/>
      <c r="K28" s="148"/>
      <c r="L28" s="152"/>
      <c r="M28" s="172"/>
      <c r="N28" s="145"/>
      <c r="O28" s="92"/>
      <c r="P28" s="109"/>
      <c r="Q28" s="93"/>
    </row>
    <row r="29" spans="1:17" s="11" customFormat="1" ht="18.899999999999999" customHeight="1" x14ac:dyDescent="0.25">
      <c r="A29" s="153">
        <v>23</v>
      </c>
      <c r="B29" s="91"/>
      <c r="C29" s="91"/>
      <c r="D29" s="92"/>
      <c r="E29" s="298"/>
      <c r="F29" s="93"/>
      <c r="G29" s="93"/>
      <c r="H29" s="92"/>
      <c r="I29" s="92"/>
      <c r="J29" s="150"/>
      <c r="K29" s="148"/>
      <c r="L29" s="152"/>
      <c r="M29" s="172"/>
      <c r="N29" s="145"/>
      <c r="O29" s="92"/>
      <c r="P29" s="109"/>
      <c r="Q29" s="93"/>
    </row>
    <row r="30" spans="1:17" s="11" customFormat="1" ht="18.899999999999999" customHeight="1" x14ac:dyDescent="0.25">
      <c r="A30" s="153">
        <v>24</v>
      </c>
      <c r="B30" s="91"/>
      <c r="C30" s="91"/>
      <c r="D30" s="92"/>
      <c r="E30" s="166"/>
      <c r="F30" s="93"/>
      <c r="G30" s="93"/>
      <c r="H30" s="92"/>
      <c r="I30" s="92"/>
      <c r="J30" s="150"/>
      <c r="K30" s="148"/>
      <c r="L30" s="152"/>
      <c r="M30" s="172"/>
      <c r="N30" s="145"/>
      <c r="O30" s="92"/>
      <c r="P30" s="109"/>
      <c r="Q30" s="93"/>
    </row>
    <row r="31" spans="1:17" s="11" customFormat="1" ht="18.899999999999999" customHeight="1" x14ac:dyDescent="0.25">
      <c r="A31" s="153">
        <v>25</v>
      </c>
      <c r="B31" s="91"/>
      <c r="C31" s="91"/>
      <c r="D31" s="92"/>
      <c r="E31" s="166"/>
      <c r="F31" s="93"/>
      <c r="G31" s="93"/>
      <c r="H31" s="92"/>
      <c r="I31" s="92"/>
      <c r="J31" s="150"/>
      <c r="K31" s="148"/>
      <c r="L31" s="152"/>
      <c r="M31" s="172"/>
      <c r="N31" s="145"/>
      <c r="O31" s="92"/>
      <c r="P31" s="109"/>
      <c r="Q31" s="93"/>
    </row>
    <row r="32" spans="1:17" s="11" customFormat="1" ht="18.899999999999999" customHeight="1" x14ac:dyDescent="0.25">
      <c r="A32" s="153">
        <v>26</v>
      </c>
      <c r="B32" s="91"/>
      <c r="C32" s="91"/>
      <c r="D32" s="92"/>
      <c r="E32" s="289"/>
      <c r="F32" s="93"/>
      <c r="G32" s="93"/>
      <c r="H32" s="92"/>
      <c r="I32" s="92"/>
      <c r="J32" s="150"/>
      <c r="K32" s="148"/>
      <c r="L32" s="152"/>
      <c r="M32" s="172"/>
      <c r="N32" s="145"/>
      <c r="O32" s="92"/>
      <c r="P32" s="109"/>
      <c r="Q32" s="93"/>
    </row>
    <row r="33" spans="1:17" s="11" customFormat="1" ht="18.899999999999999" customHeight="1" x14ac:dyDescent="0.25">
      <c r="A33" s="153">
        <v>27</v>
      </c>
      <c r="B33" s="91"/>
      <c r="C33" s="91"/>
      <c r="D33" s="92"/>
      <c r="E33" s="166"/>
      <c r="F33" s="93"/>
      <c r="G33" s="93"/>
      <c r="H33" s="92"/>
      <c r="I33" s="92"/>
      <c r="J33" s="150"/>
      <c r="K33" s="148"/>
      <c r="L33" s="152"/>
      <c r="M33" s="172"/>
      <c r="N33" s="145"/>
      <c r="O33" s="92"/>
      <c r="P33" s="109"/>
      <c r="Q33" s="93"/>
    </row>
    <row r="34" spans="1:17" s="11" customFormat="1" ht="18.899999999999999" customHeight="1" x14ac:dyDescent="0.25">
      <c r="A34" s="153">
        <v>28</v>
      </c>
      <c r="B34" s="91"/>
      <c r="C34" s="91"/>
      <c r="D34" s="92"/>
      <c r="E34" s="166"/>
      <c r="F34" s="93"/>
      <c r="G34" s="93"/>
      <c r="H34" s="92"/>
      <c r="I34" s="92"/>
      <c r="J34" s="150"/>
      <c r="K34" s="148"/>
      <c r="L34" s="152"/>
      <c r="M34" s="172"/>
      <c r="N34" s="145"/>
      <c r="O34" s="92"/>
      <c r="P34" s="109"/>
      <c r="Q34" s="93"/>
    </row>
    <row r="35" spans="1:17" s="11" customFormat="1" ht="18.899999999999999" customHeight="1" x14ac:dyDescent="0.25">
      <c r="A35" s="153">
        <v>29</v>
      </c>
      <c r="B35" s="91"/>
      <c r="C35" s="91"/>
      <c r="D35" s="92"/>
      <c r="E35" s="166"/>
      <c r="F35" s="93"/>
      <c r="G35" s="93"/>
      <c r="H35" s="92"/>
      <c r="I35" s="92"/>
      <c r="J35" s="150"/>
      <c r="K35" s="148"/>
      <c r="L35" s="152"/>
      <c r="M35" s="172"/>
      <c r="N35" s="145"/>
      <c r="O35" s="92"/>
      <c r="P35" s="109"/>
      <c r="Q35" s="93"/>
    </row>
    <row r="36" spans="1:17" s="11" customFormat="1" ht="18.899999999999999" customHeight="1" x14ac:dyDescent="0.25">
      <c r="A36" s="153">
        <v>30</v>
      </c>
      <c r="B36" s="91"/>
      <c r="C36" s="91"/>
      <c r="D36" s="92"/>
      <c r="E36" s="166"/>
      <c r="F36" s="93"/>
      <c r="G36" s="93"/>
      <c r="H36" s="92"/>
      <c r="I36" s="92"/>
      <c r="J36" s="150"/>
      <c r="K36" s="148"/>
      <c r="L36" s="152"/>
      <c r="M36" s="172"/>
      <c r="N36" s="145"/>
      <c r="O36" s="92"/>
      <c r="P36" s="109"/>
      <c r="Q36" s="93"/>
    </row>
    <row r="37" spans="1:17" s="11" customFormat="1" ht="18.899999999999999" customHeight="1" x14ac:dyDescent="0.25">
      <c r="A37" s="153">
        <v>31</v>
      </c>
      <c r="B37" s="91"/>
      <c r="C37" s="91"/>
      <c r="D37" s="92"/>
      <c r="E37" s="166"/>
      <c r="F37" s="93"/>
      <c r="G37" s="93"/>
      <c r="H37" s="92"/>
      <c r="I37" s="92"/>
      <c r="J37" s="150"/>
      <c r="K37" s="148"/>
      <c r="L37" s="152"/>
      <c r="M37" s="172"/>
      <c r="N37" s="145"/>
      <c r="O37" s="92"/>
      <c r="P37" s="109"/>
      <c r="Q37" s="93"/>
    </row>
    <row r="38" spans="1:17" s="11" customFormat="1" ht="18.899999999999999" customHeight="1" x14ac:dyDescent="0.25">
      <c r="A38" s="153">
        <v>32</v>
      </c>
      <c r="B38" s="91"/>
      <c r="C38" s="91"/>
      <c r="D38" s="92"/>
      <c r="E38" s="166"/>
      <c r="F38" s="93"/>
      <c r="G38" s="93"/>
      <c r="H38" s="277"/>
      <c r="I38" s="173"/>
      <c r="J38" s="150"/>
      <c r="K38" s="148"/>
      <c r="L38" s="152"/>
      <c r="M38" s="172"/>
      <c r="N38" s="145"/>
      <c r="O38" s="93"/>
      <c r="P38" s="109"/>
      <c r="Q38" s="93"/>
    </row>
    <row r="39" spans="1:17" s="11" customFormat="1" ht="18.899999999999999" customHeight="1" x14ac:dyDescent="0.25">
      <c r="A39" s="153">
        <v>33</v>
      </c>
      <c r="B39" s="91"/>
      <c r="C39" s="91"/>
      <c r="D39" s="92"/>
      <c r="E39" s="166"/>
      <c r="F39" s="93"/>
      <c r="G39" s="93"/>
      <c r="H39" s="277"/>
      <c r="I39" s="173"/>
      <c r="J39" s="150"/>
      <c r="K39" s="148"/>
      <c r="L39" s="152"/>
      <c r="M39" s="172"/>
      <c r="N39" s="170"/>
      <c r="O39" s="93"/>
      <c r="P39" s="109"/>
      <c r="Q39" s="93"/>
    </row>
    <row r="40" spans="1:17" s="11" customFormat="1" ht="18.899999999999999" customHeight="1" x14ac:dyDescent="0.25">
      <c r="A40" s="153">
        <v>34</v>
      </c>
      <c r="B40" s="91"/>
      <c r="C40" s="91"/>
      <c r="D40" s="92"/>
      <c r="E40" s="166"/>
      <c r="F40" s="93"/>
      <c r="G40" s="93"/>
      <c r="H40" s="277"/>
      <c r="I40" s="173"/>
      <c r="J40" s="150" t="e">
        <f>IF(AND(Q40="",#REF!&gt;0,#REF!&lt;5),K40,)</f>
        <v>#REF!</v>
      </c>
      <c r="K40" s="148" t="str">
        <f>IF(D40="","ZZZ9",IF(AND(#REF!&gt;0,#REF!&lt;5),D40&amp;#REF!,D40&amp;"9"))</f>
        <v>ZZZ9</v>
      </c>
      <c r="L40" s="152">
        <f t="shared" ref="L40:L71" si="0">IF(Q40="",999,Q40)</f>
        <v>999</v>
      </c>
      <c r="M40" s="172">
        <f t="shared" ref="M40:M71" si="1">IF(P40=999,999,1)</f>
        <v>999</v>
      </c>
      <c r="N40" s="170"/>
      <c r="O40" s="93"/>
      <c r="P40" s="109">
        <f t="shared" ref="P40:P71" si="2">IF(N40="DA",1,IF(N40="WC",2,IF(N40="SE",3,IF(N40="Q",4,IF(N40="LL",5,999)))))</f>
        <v>999</v>
      </c>
      <c r="Q40" s="93"/>
    </row>
    <row r="41" spans="1:17" s="11" customFormat="1" ht="18.899999999999999" customHeight="1" x14ac:dyDescent="0.25">
      <c r="A41" s="153">
        <v>35</v>
      </c>
      <c r="B41" s="91"/>
      <c r="C41" s="91"/>
      <c r="D41" s="92"/>
      <c r="E41" s="166"/>
      <c r="F41" s="93"/>
      <c r="G41" s="93"/>
      <c r="H41" s="277"/>
      <c r="I41" s="173"/>
      <c r="J41" s="150" t="e">
        <f>IF(AND(Q41="",#REF!&gt;0,#REF!&lt;5),K41,)</f>
        <v>#REF!</v>
      </c>
      <c r="K41" s="148" t="str">
        <f>IF(D41="","ZZZ9",IF(AND(#REF!&gt;0,#REF!&lt;5),D41&amp;#REF!,D41&amp;"9"))</f>
        <v>ZZZ9</v>
      </c>
      <c r="L41" s="152">
        <f t="shared" si="0"/>
        <v>999</v>
      </c>
      <c r="M41" s="172">
        <f t="shared" si="1"/>
        <v>999</v>
      </c>
      <c r="N41" s="170"/>
      <c r="O41" s="93"/>
      <c r="P41" s="109">
        <f t="shared" si="2"/>
        <v>999</v>
      </c>
      <c r="Q41" s="93"/>
    </row>
    <row r="42" spans="1:17" s="11" customFormat="1" ht="18.899999999999999" customHeight="1" x14ac:dyDescent="0.25">
      <c r="A42" s="153">
        <v>36</v>
      </c>
      <c r="B42" s="91"/>
      <c r="C42" s="91"/>
      <c r="D42" s="92"/>
      <c r="E42" s="166"/>
      <c r="F42" s="93"/>
      <c r="G42" s="93"/>
      <c r="H42" s="277"/>
      <c r="I42" s="173"/>
      <c r="J42" s="150" t="e">
        <f>IF(AND(Q42="",#REF!&gt;0,#REF!&lt;5),K42,)</f>
        <v>#REF!</v>
      </c>
      <c r="K42" s="148" t="str">
        <f>IF(D42="","ZZZ9",IF(AND(#REF!&gt;0,#REF!&lt;5),D42&amp;#REF!,D42&amp;"9"))</f>
        <v>ZZZ9</v>
      </c>
      <c r="L42" s="152">
        <f t="shared" si="0"/>
        <v>999</v>
      </c>
      <c r="M42" s="172">
        <f t="shared" si="1"/>
        <v>999</v>
      </c>
      <c r="N42" s="170"/>
      <c r="O42" s="93"/>
      <c r="P42" s="109">
        <f t="shared" si="2"/>
        <v>999</v>
      </c>
      <c r="Q42" s="93"/>
    </row>
    <row r="43" spans="1:17" s="11" customFormat="1" ht="18.899999999999999" customHeight="1" x14ac:dyDescent="0.25">
      <c r="A43" s="153">
        <v>37</v>
      </c>
      <c r="B43" s="91"/>
      <c r="C43" s="91"/>
      <c r="D43" s="92"/>
      <c r="E43" s="166"/>
      <c r="F43" s="93"/>
      <c r="G43" s="93"/>
      <c r="H43" s="277"/>
      <c r="I43" s="173"/>
      <c r="J43" s="150" t="e">
        <f>IF(AND(Q43="",#REF!&gt;0,#REF!&lt;5),K43,)</f>
        <v>#REF!</v>
      </c>
      <c r="K43" s="148" t="str">
        <f>IF(D43="","ZZZ9",IF(AND(#REF!&gt;0,#REF!&lt;5),D43&amp;#REF!,D43&amp;"9"))</f>
        <v>ZZZ9</v>
      </c>
      <c r="L43" s="152">
        <f t="shared" si="0"/>
        <v>999</v>
      </c>
      <c r="M43" s="172">
        <f t="shared" si="1"/>
        <v>999</v>
      </c>
      <c r="N43" s="170"/>
      <c r="O43" s="93"/>
      <c r="P43" s="109">
        <f t="shared" si="2"/>
        <v>999</v>
      </c>
      <c r="Q43" s="93"/>
    </row>
    <row r="44" spans="1:17" s="11" customFormat="1" ht="18.899999999999999" customHeight="1" x14ac:dyDescent="0.25">
      <c r="A44" s="153">
        <v>38</v>
      </c>
      <c r="B44" s="91"/>
      <c r="C44" s="91"/>
      <c r="D44" s="92"/>
      <c r="E44" s="166"/>
      <c r="F44" s="93"/>
      <c r="G44" s="93"/>
      <c r="H44" s="277"/>
      <c r="I44" s="173"/>
      <c r="J44" s="150" t="e">
        <f>IF(AND(Q44="",#REF!&gt;0,#REF!&lt;5),K44,)</f>
        <v>#REF!</v>
      </c>
      <c r="K44" s="148" t="str">
        <f>IF(D44="","ZZZ9",IF(AND(#REF!&gt;0,#REF!&lt;5),D44&amp;#REF!,D44&amp;"9"))</f>
        <v>ZZZ9</v>
      </c>
      <c r="L44" s="152">
        <f t="shared" si="0"/>
        <v>999</v>
      </c>
      <c r="M44" s="172">
        <f t="shared" si="1"/>
        <v>999</v>
      </c>
      <c r="N44" s="170"/>
      <c r="O44" s="93"/>
      <c r="P44" s="109">
        <f t="shared" si="2"/>
        <v>999</v>
      </c>
      <c r="Q44" s="93"/>
    </row>
    <row r="45" spans="1:17" s="11" customFormat="1" ht="18.899999999999999" customHeight="1" x14ac:dyDescent="0.25">
      <c r="A45" s="153">
        <v>39</v>
      </c>
      <c r="B45" s="91"/>
      <c r="C45" s="91"/>
      <c r="D45" s="92"/>
      <c r="E45" s="166"/>
      <c r="F45" s="93"/>
      <c r="G45" s="93"/>
      <c r="H45" s="277"/>
      <c r="I45" s="173"/>
      <c r="J45" s="150" t="e">
        <f>IF(AND(Q45="",#REF!&gt;0,#REF!&lt;5),K45,)</f>
        <v>#REF!</v>
      </c>
      <c r="K45" s="148" t="str">
        <f>IF(D45="","ZZZ9",IF(AND(#REF!&gt;0,#REF!&lt;5),D45&amp;#REF!,D45&amp;"9"))</f>
        <v>ZZZ9</v>
      </c>
      <c r="L45" s="152">
        <f t="shared" si="0"/>
        <v>999</v>
      </c>
      <c r="M45" s="172">
        <f t="shared" si="1"/>
        <v>999</v>
      </c>
      <c r="N45" s="170"/>
      <c r="O45" s="93"/>
      <c r="P45" s="109">
        <f t="shared" si="2"/>
        <v>999</v>
      </c>
      <c r="Q45" s="93"/>
    </row>
    <row r="46" spans="1:17" s="11" customFormat="1" ht="18.899999999999999" customHeight="1" x14ac:dyDescent="0.25">
      <c r="A46" s="153">
        <v>40</v>
      </c>
      <c r="B46" s="91"/>
      <c r="C46" s="91"/>
      <c r="D46" s="92"/>
      <c r="E46" s="166"/>
      <c r="F46" s="93"/>
      <c r="G46" s="93"/>
      <c r="H46" s="277"/>
      <c r="I46" s="173"/>
      <c r="J46" s="150" t="e">
        <f>IF(AND(Q46="",#REF!&gt;0,#REF!&lt;5),K46,)</f>
        <v>#REF!</v>
      </c>
      <c r="K46" s="148" t="str">
        <f>IF(D46="","ZZZ9",IF(AND(#REF!&gt;0,#REF!&lt;5),D46&amp;#REF!,D46&amp;"9"))</f>
        <v>ZZZ9</v>
      </c>
      <c r="L46" s="152">
        <f t="shared" si="0"/>
        <v>999</v>
      </c>
      <c r="M46" s="172">
        <f t="shared" si="1"/>
        <v>999</v>
      </c>
      <c r="N46" s="170"/>
      <c r="O46" s="93"/>
      <c r="P46" s="109">
        <f t="shared" si="2"/>
        <v>999</v>
      </c>
      <c r="Q46" s="93"/>
    </row>
    <row r="47" spans="1:17" s="11" customFormat="1" ht="18.899999999999999" customHeight="1" x14ac:dyDescent="0.25">
      <c r="A47" s="153">
        <v>41</v>
      </c>
      <c r="B47" s="91"/>
      <c r="C47" s="91"/>
      <c r="D47" s="92"/>
      <c r="E47" s="166"/>
      <c r="F47" s="93"/>
      <c r="G47" s="93"/>
      <c r="H47" s="277"/>
      <c r="I47" s="173"/>
      <c r="J47" s="150" t="e">
        <f>IF(AND(Q47="",#REF!&gt;0,#REF!&lt;5),K47,)</f>
        <v>#REF!</v>
      </c>
      <c r="K47" s="148" t="str">
        <f>IF(D47="","ZZZ9",IF(AND(#REF!&gt;0,#REF!&lt;5),D47&amp;#REF!,D47&amp;"9"))</f>
        <v>ZZZ9</v>
      </c>
      <c r="L47" s="152">
        <f t="shared" si="0"/>
        <v>999</v>
      </c>
      <c r="M47" s="172">
        <f t="shared" si="1"/>
        <v>999</v>
      </c>
      <c r="N47" s="170"/>
      <c r="O47" s="93"/>
      <c r="P47" s="109">
        <f t="shared" si="2"/>
        <v>999</v>
      </c>
      <c r="Q47" s="93"/>
    </row>
    <row r="48" spans="1:17" s="11" customFormat="1" ht="18.899999999999999" customHeight="1" x14ac:dyDescent="0.25">
      <c r="A48" s="153">
        <v>42</v>
      </c>
      <c r="B48" s="91"/>
      <c r="C48" s="91"/>
      <c r="D48" s="92"/>
      <c r="E48" s="166"/>
      <c r="F48" s="93"/>
      <c r="G48" s="93"/>
      <c r="H48" s="277"/>
      <c r="I48" s="173"/>
      <c r="J48" s="150" t="e">
        <f>IF(AND(Q48="",#REF!&gt;0,#REF!&lt;5),K48,)</f>
        <v>#REF!</v>
      </c>
      <c r="K48" s="148" t="str">
        <f>IF(D48="","ZZZ9",IF(AND(#REF!&gt;0,#REF!&lt;5),D48&amp;#REF!,D48&amp;"9"))</f>
        <v>ZZZ9</v>
      </c>
      <c r="L48" s="152">
        <f t="shared" si="0"/>
        <v>999</v>
      </c>
      <c r="M48" s="172">
        <f t="shared" si="1"/>
        <v>999</v>
      </c>
      <c r="N48" s="170"/>
      <c r="O48" s="93"/>
      <c r="P48" s="109">
        <f t="shared" si="2"/>
        <v>999</v>
      </c>
      <c r="Q48" s="93"/>
    </row>
    <row r="49" spans="1:17" s="11" customFormat="1" ht="18.899999999999999" customHeight="1" x14ac:dyDescent="0.25">
      <c r="A49" s="153">
        <v>43</v>
      </c>
      <c r="B49" s="91"/>
      <c r="C49" s="91"/>
      <c r="D49" s="92"/>
      <c r="E49" s="166"/>
      <c r="F49" s="93"/>
      <c r="G49" s="93"/>
      <c r="H49" s="277"/>
      <c r="I49" s="173"/>
      <c r="J49" s="150" t="e">
        <f>IF(AND(Q49="",#REF!&gt;0,#REF!&lt;5),K49,)</f>
        <v>#REF!</v>
      </c>
      <c r="K49" s="148" t="str">
        <f>IF(D49="","ZZZ9",IF(AND(#REF!&gt;0,#REF!&lt;5),D49&amp;#REF!,D49&amp;"9"))</f>
        <v>ZZZ9</v>
      </c>
      <c r="L49" s="152">
        <f t="shared" si="0"/>
        <v>999</v>
      </c>
      <c r="M49" s="172">
        <f t="shared" si="1"/>
        <v>999</v>
      </c>
      <c r="N49" s="170"/>
      <c r="O49" s="93"/>
      <c r="P49" s="109">
        <f t="shared" si="2"/>
        <v>999</v>
      </c>
      <c r="Q49" s="93"/>
    </row>
    <row r="50" spans="1:17" s="11" customFormat="1" ht="18.899999999999999" customHeight="1" x14ac:dyDescent="0.25">
      <c r="A50" s="153">
        <v>44</v>
      </c>
      <c r="B50" s="91"/>
      <c r="C50" s="91"/>
      <c r="D50" s="92"/>
      <c r="E50" s="166"/>
      <c r="F50" s="93"/>
      <c r="G50" s="93"/>
      <c r="H50" s="277"/>
      <c r="I50" s="173"/>
      <c r="J50" s="150" t="e">
        <f>IF(AND(Q50="",#REF!&gt;0,#REF!&lt;5),K50,)</f>
        <v>#REF!</v>
      </c>
      <c r="K50" s="148" t="str">
        <f>IF(D50="","ZZZ9",IF(AND(#REF!&gt;0,#REF!&lt;5),D50&amp;#REF!,D50&amp;"9"))</f>
        <v>ZZZ9</v>
      </c>
      <c r="L50" s="152">
        <f t="shared" si="0"/>
        <v>999</v>
      </c>
      <c r="M50" s="172">
        <f t="shared" si="1"/>
        <v>999</v>
      </c>
      <c r="N50" s="170"/>
      <c r="O50" s="93"/>
      <c r="P50" s="109">
        <f t="shared" si="2"/>
        <v>999</v>
      </c>
      <c r="Q50" s="93"/>
    </row>
    <row r="51" spans="1:17" s="11" customFormat="1" ht="18.899999999999999" customHeight="1" x14ac:dyDescent="0.25">
      <c r="A51" s="153">
        <v>45</v>
      </c>
      <c r="B51" s="91"/>
      <c r="C51" s="91"/>
      <c r="D51" s="92"/>
      <c r="E51" s="166"/>
      <c r="F51" s="93"/>
      <c r="G51" s="93"/>
      <c r="H51" s="277"/>
      <c r="I51" s="173"/>
      <c r="J51" s="150" t="e">
        <f>IF(AND(Q51="",#REF!&gt;0,#REF!&lt;5),K51,)</f>
        <v>#REF!</v>
      </c>
      <c r="K51" s="148" t="str">
        <f>IF(D51="","ZZZ9",IF(AND(#REF!&gt;0,#REF!&lt;5),D51&amp;#REF!,D51&amp;"9"))</f>
        <v>ZZZ9</v>
      </c>
      <c r="L51" s="152">
        <f t="shared" si="0"/>
        <v>999</v>
      </c>
      <c r="M51" s="172">
        <f t="shared" si="1"/>
        <v>999</v>
      </c>
      <c r="N51" s="170"/>
      <c r="O51" s="93"/>
      <c r="P51" s="109">
        <f t="shared" si="2"/>
        <v>999</v>
      </c>
      <c r="Q51" s="93"/>
    </row>
    <row r="52" spans="1:17" s="11" customFormat="1" ht="18.899999999999999" customHeight="1" x14ac:dyDescent="0.25">
      <c r="A52" s="153">
        <v>46</v>
      </c>
      <c r="B52" s="91"/>
      <c r="C52" s="91"/>
      <c r="D52" s="92"/>
      <c r="E52" s="166"/>
      <c r="F52" s="93"/>
      <c r="G52" s="93"/>
      <c r="H52" s="277"/>
      <c r="I52" s="173"/>
      <c r="J52" s="150" t="e">
        <f>IF(AND(Q52="",#REF!&gt;0,#REF!&lt;5),K52,)</f>
        <v>#REF!</v>
      </c>
      <c r="K52" s="148" t="str">
        <f>IF(D52="","ZZZ9",IF(AND(#REF!&gt;0,#REF!&lt;5),D52&amp;#REF!,D52&amp;"9"))</f>
        <v>ZZZ9</v>
      </c>
      <c r="L52" s="152">
        <f t="shared" si="0"/>
        <v>999</v>
      </c>
      <c r="M52" s="172">
        <f t="shared" si="1"/>
        <v>999</v>
      </c>
      <c r="N52" s="170"/>
      <c r="O52" s="93"/>
      <c r="P52" s="109">
        <f t="shared" si="2"/>
        <v>999</v>
      </c>
      <c r="Q52" s="93"/>
    </row>
    <row r="53" spans="1:17" s="11" customFormat="1" ht="18.899999999999999" customHeight="1" x14ac:dyDescent="0.25">
      <c r="A53" s="153">
        <v>47</v>
      </c>
      <c r="B53" s="91"/>
      <c r="C53" s="91"/>
      <c r="D53" s="92"/>
      <c r="E53" s="166"/>
      <c r="F53" s="93"/>
      <c r="G53" s="93"/>
      <c r="H53" s="277"/>
      <c r="I53" s="173"/>
      <c r="J53" s="150" t="e">
        <f>IF(AND(Q53="",#REF!&gt;0,#REF!&lt;5),K53,)</f>
        <v>#REF!</v>
      </c>
      <c r="K53" s="148" t="str">
        <f>IF(D53="","ZZZ9",IF(AND(#REF!&gt;0,#REF!&lt;5),D53&amp;#REF!,D53&amp;"9"))</f>
        <v>ZZZ9</v>
      </c>
      <c r="L53" s="152">
        <f t="shared" si="0"/>
        <v>999</v>
      </c>
      <c r="M53" s="172">
        <f t="shared" si="1"/>
        <v>999</v>
      </c>
      <c r="N53" s="170"/>
      <c r="O53" s="93"/>
      <c r="P53" s="109">
        <f t="shared" si="2"/>
        <v>999</v>
      </c>
      <c r="Q53" s="93"/>
    </row>
    <row r="54" spans="1:17" s="11" customFormat="1" ht="18.899999999999999" customHeight="1" x14ac:dyDescent="0.25">
      <c r="A54" s="153">
        <v>48</v>
      </c>
      <c r="B54" s="91"/>
      <c r="C54" s="91"/>
      <c r="D54" s="92"/>
      <c r="E54" s="166"/>
      <c r="F54" s="93"/>
      <c r="G54" s="93"/>
      <c r="H54" s="277"/>
      <c r="I54" s="173"/>
      <c r="J54" s="150" t="e">
        <f>IF(AND(Q54="",#REF!&gt;0,#REF!&lt;5),K54,)</f>
        <v>#REF!</v>
      </c>
      <c r="K54" s="148" t="str">
        <f>IF(D54="","ZZZ9",IF(AND(#REF!&gt;0,#REF!&lt;5),D54&amp;#REF!,D54&amp;"9"))</f>
        <v>ZZZ9</v>
      </c>
      <c r="L54" s="152">
        <f t="shared" si="0"/>
        <v>999</v>
      </c>
      <c r="M54" s="172">
        <f t="shared" si="1"/>
        <v>999</v>
      </c>
      <c r="N54" s="170"/>
      <c r="O54" s="93"/>
      <c r="P54" s="109">
        <f t="shared" si="2"/>
        <v>999</v>
      </c>
      <c r="Q54" s="93"/>
    </row>
    <row r="55" spans="1:17" s="11" customFormat="1" ht="18.899999999999999" customHeight="1" x14ac:dyDescent="0.25">
      <c r="A55" s="153">
        <v>49</v>
      </c>
      <c r="B55" s="91"/>
      <c r="C55" s="91"/>
      <c r="D55" s="92"/>
      <c r="E55" s="166"/>
      <c r="F55" s="93"/>
      <c r="G55" s="93"/>
      <c r="H55" s="277"/>
      <c r="I55" s="173"/>
      <c r="J55" s="150" t="e">
        <f>IF(AND(Q55="",#REF!&gt;0,#REF!&lt;5),K55,)</f>
        <v>#REF!</v>
      </c>
      <c r="K55" s="148" t="str">
        <f>IF(D55="","ZZZ9",IF(AND(#REF!&gt;0,#REF!&lt;5),D55&amp;#REF!,D55&amp;"9"))</f>
        <v>ZZZ9</v>
      </c>
      <c r="L55" s="152">
        <f t="shared" si="0"/>
        <v>999</v>
      </c>
      <c r="M55" s="172">
        <f t="shared" si="1"/>
        <v>999</v>
      </c>
      <c r="N55" s="170"/>
      <c r="O55" s="93"/>
      <c r="P55" s="109">
        <f t="shared" si="2"/>
        <v>999</v>
      </c>
      <c r="Q55" s="93"/>
    </row>
    <row r="56" spans="1:17" s="11" customFormat="1" ht="18.899999999999999" customHeight="1" x14ac:dyDescent="0.25">
      <c r="A56" s="153">
        <v>50</v>
      </c>
      <c r="B56" s="91"/>
      <c r="C56" s="91"/>
      <c r="D56" s="92"/>
      <c r="E56" s="166"/>
      <c r="F56" s="93"/>
      <c r="G56" s="93"/>
      <c r="H56" s="277"/>
      <c r="I56" s="173"/>
      <c r="J56" s="150" t="e">
        <f>IF(AND(Q56="",#REF!&gt;0,#REF!&lt;5),K56,)</f>
        <v>#REF!</v>
      </c>
      <c r="K56" s="148" t="str">
        <f>IF(D56="","ZZZ9",IF(AND(#REF!&gt;0,#REF!&lt;5),D56&amp;#REF!,D56&amp;"9"))</f>
        <v>ZZZ9</v>
      </c>
      <c r="L56" s="152">
        <f t="shared" si="0"/>
        <v>999</v>
      </c>
      <c r="M56" s="172">
        <f t="shared" si="1"/>
        <v>999</v>
      </c>
      <c r="N56" s="170"/>
      <c r="O56" s="93"/>
      <c r="P56" s="109">
        <f t="shared" si="2"/>
        <v>999</v>
      </c>
      <c r="Q56" s="93"/>
    </row>
    <row r="57" spans="1:17" s="11" customFormat="1" ht="18.899999999999999" customHeight="1" x14ac:dyDescent="0.25">
      <c r="A57" s="153">
        <v>51</v>
      </c>
      <c r="B57" s="91"/>
      <c r="C57" s="91"/>
      <c r="D57" s="92"/>
      <c r="E57" s="166"/>
      <c r="F57" s="93"/>
      <c r="G57" s="93"/>
      <c r="H57" s="277"/>
      <c r="I57" s="173"/>
      <c r="J57" s="150" t="e">
        <f>IF(AND(Q57="",#REF!&gt;0,#REF!&lt;5),K57,)</f>
        <v>#REF!</v>
      </c>
      <c r="K57" s="148" t="str">
        <f>IF(D57="","ZZZ9",IF(AND(#REF!&gt;0,#REF!&lt;5),D57&amp;#REF!,D57&amp;"9"))</f>
        <v>ZZZ9</v>
      </c>
      <c r="L57" s="152">
        <f t="shared" si="0"/>
        <v>999</v>
      </c>
      <c r="M57" s="172">
        <f t="shared" si="1"/>
        <v>999</v>
      </c>
      <c r="N57" s="170"/>
      <c r="O57" s="93"/>
      <c r="P57" s="109">
        <f t="shared" si="2"/>
        <v>999</v>
      </c>
      <c r="Q57" s="93"/>
    </row>
    <row r="58" spans="1:17" s="11" customFormat="1" ht="18.899999999999999" customHeight="1" x14ac:dyDescent="0.25">
      <c r="A58" s="153">
        <v>52</v>
      </c>
      <c r="B58" s="91"/>
      <c r="C58" s="91"/>
      <c r="D58" s="92"/>
      <c r="E58" s="166"/>
      <c r="F58" s="93"/>
      <c r="G58" s="93"/>
      <c r="H58" s="277"/>
      <c r="I58" s="173"/>
      <c r="J58" s="150" t="e">
        <f>IF(AND(Q58="",#REF!&gt;0,#REF!&lt;5),K58,)</f>
        <v>#REF!</v>
      </c>
      <c r="K58" s="148" t="str">
        <f>IF(D58="","ZZZ9",IF(AND(#REF!&gt;0,#REF!&lt;5),D58&amp;#REF!,D58&amp;"9"))</f>
        <v>ZZZ9</v>
      </c>
      <c r="L58" s="152">
        <f t="shared" si="0"/>
        <v>999</v>
      </c>
      <c r="M58" s="172">
        <f t="shared" si="1"/>
        <v>999</v>
      </c>
      <c r="N58" s="170"/>
      <c r="O58" s="93"/>
      <c r="P58" s="109">
        <f t="shared" si="2"/>
        <v>999</v>
      </c>
      <c r="Q58" s="93"/>
    </row>
    <row r="59" spans="1:17" s="11" customFormat="1" ht="18.899999999999999" customHeight="1" x14ac:dyDescent="0.25">
      <c r="A59" s="153">
        <v>53</v>
      </c>
      <c r="B59" s="91"/>
      <c r="C59" s="91"/>
      <c r="D59" s="92"/>
      <c r="E59" s="166"/>
      <c r="F59" s="93"/>
      <c r="G59" s="93"/>
      <c r="H59" s="277"/>
      <c r="I59" s="173"/>
      <c r="J59" s="150" t="e">
        <f>IF(AND(Q59="",#REF!&gt;0,#REF!&lt;5),K59,)</f>
        <v>#REF!</v>
      </c>
      <c r="K59" s="148" t="str">
        <f>IF(D59="","ZZZ9",IF(AND(#REF!&gt;0,#REF!&lt;5),D59&amp;#REF!,D59&amp;"9"))</f>
        <v>ZZZ9</v>
      </c>
      <c r="L59" s="152">
        <f t="shared" si="0"/>
        <v>999</v>
      </c>
      <c r="M59" s="172">
        <f t="shared" si="1"/>
        <v>999</v>
      </c>
      <c r="N59" s="170"/>
      <c r="O59" s="93"/>
      <c r="P59" s="109">
        <f t="shared" si="2"/>
        <v>999</v>
      </c>
      <c r="Q59" s="93"/>
    </row>
    <row r="60" spans="1:17" s="11" customFormat="1" ht="18.899999999999999" customHeight="1" x14ac:dyDescent="0.25">
      <c r="A60" s="153">
        <v>54</v>
      </c>
      <c r="B60" s="91"/>
      <c r="C60" s="91"/>
      <c r="D60" s="92"/>
      <c r="E60" s="166"/>
      <c r="F60" s="93"/>
      <c r="G60" s="93"/>
      <c r="H60" s="277"/>
      <c r="I60" s="173"/>
      <c r="J60" s="150" t="e">
        <f>IF(AND(Q60="",#REF!&gt;0,#REF!&lt;5),K60,)</f>
        <v>#REF!</v>
      </c>
      <c r="K60" s="148" t="str">
        <f>IF(D60="","ZZZ9",IF(AND(#REF!&gt;0,#REF!&lt;5),D60&amp;#REF!,D60&amp;"9"))</f>
        <v>ZZZ9</v>
      </c>
      <c r="L60" s="152">
        <f t="shared" si="0"/>
        <v>999</v>
      </c>
      <c r="M60" s="172">
        <f t="shared" si="1"/>
        <v>999</v>
      </c>
      <c r="N60" s="170"/>
      <c r="O60" s="93"/>
      <c r="P60" s="109">
        <f t="shared" si="2"/>
        <v>999</v>
      </c>
      <c r="Q60" s="93"/>
    </row>
    <row r="61" spans="1:17" s="11" customFormat="1" ht="18.899999999999999" customHeight="1" x14ac:dyDescent="0.25">
      <c r="A61" s="153">
        <v>55</v>
      </c>
      <c r="B61" s="91"/>
      <c r="C61" s="91"/>
      <c r="D61" s="92"/>
      <c r="E61" s="166"/>
      <c r="F61" s="93"/>
      <c r="G61" s="93"/>
      <c r="H61" s="277"/>
      <c r="I61" s="173"/>
      <c r="J61" s="150" t="e">
        <f>IF(AND(Q61="",#REF!&gt;0,#REF!&lt;5),K61,)</f>
        <v>#REF!</v>
      </c>
      <c r="K61" s="148" t="str">
        <f>IF(D61="","ZZZ9",IF(AND(#REF!&gt;0,#REF!&lt;5),D61&amp;#REF!,D61&amp;"9"))</f>
        <v>ZZZ9</v>
      </c>
      <c r="L61" s="152">
        <f t="shared" si="0"/>
        <v>999</v>
      </c>
      <c r="M61" s="172">
        <f t="shared" si="1"/>
        <v>999</v>
      </c>
      <c r="N61" s="170"/>
      <c r="O61" s="93"/>
      <c r="P61" s="109">
        <f t="shared" si="2"/>
        <v>999</v>
      </c>
      <c r="Q61" s="93"/>
    </row>
    <row r="62" spans="1:17" s="11" customFormat="1" ht="18.899999999999999" customHeight="1" x14ac:dyDescent="0.25">
      <c r="A62" s="153">
        <v>56</v>
      </c>
      <c r="B62" s="91"/>
      <c r="C62" s="91"/>
      <c r="D62" s="92"/>
      <c r="E62" s="166"/>
      <c r="F62" s="93"/>
      <c r="G62" s="93"/>
      <c r="H62" s="277"/>
      <c r="I62" s="173"/>
      <c r="J62" s="150" t="e">
        <f>IF(AND(Q62="",#REF!&gt;0,#REF!&lt;5),K62,)</f>
        <v>#REF!</v>
      </c>
      <c r="K62" s="148" t="str">
        <f>IF(D62="","ZZZ9",IF(AND(#REF!&gt;0,#REF!&lt;5),D62&amp;#REF!,D62&amp;"9"))</f>
        <v>ZZZ9</v>
      </c>
      <c r="L62" s="152">
        <f t="shared" si="0"/>
        <v>999</v>
      </c>
      <c r="M62" s="172">
        <f t="shared" si="1"/>
        <v>999</v>
      </c>
      <c r="N62" s="170"/>
      <c r="O62" s="93"/>
      <c r="P62" s="109">
        <f t="shared" si="2"/>
        <v>999</v>
      </c>
      <c r="Q62" s="93"/>
    </row>
    <row r="63" spans="1:17" s="11" customFormat="1" ht="18.899999999999999" customHeight="1" x14ac:dyDescent="0.25">
      <c r="A63" s="153">
        <v>57</v>
      </c>
      <c r="B63" s="91"/>
      <c r="C63" s="91"/>
      <c r="D63" s="92"/>
      <c r="E63" s="166"/>
      <c r="F63" s="93"/>
      <c r="G63" s="93"/>
      <c r="H63" s="277"/>
      <c r="I63" s="173"/>
      <c r="J63" s="150" t="e">
        <f>IF(AND(Q63="",#REF!&gt;0,#REF!&lt;5),K63,)</f>
        <v>#REF!</v>
      </c>
      <c r="K63" s="148" t="str">
        <f>IF(D63="","ZZZ9",IF(AND(#REF!&gt;0,#REF!&lt;5),D63&amp;#REF!,D63&amp;"9"))</f>
        <v>ZZZ9</v>
      </c>
      <c r="L63" s="152">
        <f t="shared" si="0"/>
        <v>999</v>
      </c>
      <c r="M63" s="172">
        <f t="shared" si="1"/>
        <v>999</v>
      </c>
      <c r="N63" s="170"/>
      <c r="O63" s="93"/>
      <c r="P63" s="109">
        <f t="shared" si="2"/>
        <v>999</v>
      </c>
      <c r="Q63" s="93"/>
    </row>
    <row r="64" spans="1:17" s="11" customFormat="1" ht="18.899999999999999" customHeight="1" x14ac:dyDescent="0.25">
      <c r="A64" s="153">
        <v>58</v>
      </c>
      <c r="B64" s="91"/>
      <c r="C64" s="91"/>
      <c r="D64" s="92"/>
      <c r="E64" s="166"/>
      <c r="F64" s="93"/>
      <c r="G64" s="93"/>
      <c r="H64" s="277"/>
      <c r="I64" s="173"/>
      <c r="J64" s="150" t="e">
        <f>IF(AND(Q64="",#REF!&gt;0,#REF!&lt;5),K64,)</f>
        <v>#REF!</v>
      </c>
      <c r="K64" s="148" t="str">
        <f>IF(D64="","ZZZ9",IF(AND(#REF!&gt;0,#REF!&lt;5),D64&amp;#REF!,D64&amp;"9"))</f>
        <v>ZZZ9</v>
      </c>
      <c r="L64" s="152">
        <f t="shared" si="0"/>
        <v>999</v>
      </c>
      <c r="M64" s="172">
        <f t="shared" si="1"/>
        <v>999</v>
      </c>
      <c r="N64" s="170"/>
      <c r="O64" s="93"/>
      <c r="P64" s="109">
        <f t="shared" si="2"/>
        <v>999</v>
      </c>
      <c r="Q64" s="93"/>
    </row>
    <row r="65" spans="1:17" s="11" customFormat="1" ht="18.899999999999999" customHeight="1" x14ac:dyDescent="0.25">
      <c r="A65" s="153">
        <v>59</v>
      </c>
      <c r="B65" s="91"/>
      <c r="C65" s="91"/>
      <c r="D65" s="92"/>
      <c r="E65" s="166"/>
      <c r="F65" s="93"/>
      <c r="G65" s="93"/>
      <c r="H65" s="277"/>
      <c r="I65" s="173"/>
      <c r="J65" s="150" t="e">
        <f>IF(AND(Q65="",#REF!&gt;0,#REF!&lt;5),K65,)</f>
        <v>#REF!</v>
      </c>
      <c r="K65" s="148" t="str">
        <f>IF(D65="","ZZZ9",IF(AND(#REF!&gt;0,#REF!&lt;5),D65&amp;#REF!,D65&amp;"9"))</f>
        <v>ZZZ9</v>
      </c>
      <c r="L65" s="152">
        <f t="shared" si="0"/>
        <v>999</v>
      </c>
      <c r="M65" s="172">
        <f t="shared" si="1"/>
        <v>999</v>
      </c>
      <c r="N65" s="170"/>
      <c r="O65" s="93"/>
      <c r="P65" s="109">
        <f t="shared" si="2"/>
        <v>999</v>
      </c>
      <c r="Q65" s="93"/>
    </row>
    <row r="66" spans="1:17" s="11" customFormat="1" ht="18.899999999999999" customHeight="1" x14ac:dyDescent="0.25">
      <c r="A66" s="153">
        <v>60</v>
      </c>
      <c r="B66" s="91"/>
      <c r="C66" s="91"/>
      <c r="D66" s="92"/>
      <c r="E66" s="166"/>
      <c r="F66" s="93"/>
      <c r="G66" s="93"/>
      <c r="H66" s="277"/>
      <c r="I66" s="173"/>
      <c r="J66" s="150" t="e">
        <f>IF(AND(Q66="",#REF!&gt;0,#REF!&lt;5),K66,)</f>
        <v>#REF!</v>
      </c>
      <c r="K66" s="148" t="str">
        <f>IF(D66="","ZZZ9",IF(AND(#REF!&gt;0,#REF!&lt;5),D66&amp;#REF!,D66&amp;"9"))</f>
        <v>ZZZ9</v>
      </c>
      <c r="L66" s="152">
        <f t="shared" si="0"/>
        <v>999</v>
      </c>
      <c r="M66" s="172">
        <f t="shared" si="1"/>
        <v>999</v>
      </c>
      <c r="N66" s="170"/>
      <c r="O66" s="93"/>
      <c r="P66" s="109">
        <f t="shared" si="2"/>
        <v>999</v>
      </c>
      <c r="Q66" s="93"/>
    </row>
    <row r="67" spans="1:17" s="11" customFormat="1" ht="18.899999999999999" customHeight="1" x14ac:dyDescent="0.25">
      <c r="A67" s="153">
        <v>61</v>
      </c>
      <c r="B67" s="91"/>
      <c r="C67" s="91"/>
      <c r="D67" s="92"/>
      <c r="E67" s="166"/>
      <c r="F67" s="93"/>
      <c r="G67" s="93"/>
      <c r="H67" s="277"/>
      <c r="I67" s="173"/>
      <c r="J67" s="150" t="e">
        <f>IF(AND(Q67="",#REF!&gt;0,#REF!&lt;5),K67,)</f>
        <v>#REF!</v>
      </c>
      <c r="K67" s="148" t="str">
        <f>IF(D67="","ZZZ9",IF(AND(#REF!&gt;0,#REF!&lt;5),D67&amp;#REF!,D67&amp;"9"))</f>
        <v>ZZZ9</v>
      </c>
      <c r="L67" s="152">
        <f t="shared" si="0"/>
        <v>999</v>
      </c>
      <c r="M67" s="172">
        <f t="shared" si="1"/>
        <v>999</v>
      </c>
      <c r="N67" s="170"/>
      <c r="O67" s="93"/>
      <c r="P67" s="109">
        <f t="shared" si="2"/>
        <v>999</v>
      </c>
      <c r="Q67" s="93"/>
    </row>
    <row r="68" spans="1:17" s="11" customFormat="1" ht="18.899999999999999" customHeight="1" x14ac:dyDescent="0.25">
      <c r="A68" s="153">
        <v>62</v>
      </c>
      <c r="B68" s="91"/>
      <c r="C68" s="91"/>
      <c r="D68" s="92"/>
      <c r="E68" s="166"/>
      <c r="F68" s="93"/>
      <c r="G68" s="93"/>
      <c r="H68" s="277"/>
      <c r="I68" s="173"/>
      <c r="J68" s="150" t="e">
        <f>IF(AND(Q68="",#REF!&gt;0,#REF!&lt;5),K68,)</f>
        <v>#REF!</v>
      </c>
      <c r="K68" s="148" t="str">
        <f>IF(D68="","ZZZ9",IF(AND(#REF!&gt;0,#REF!&lt;5),D68&amp;#REF!,D68&amp;"9"))</f>
        <v>ZZZ9</v>
      </c>
      <c r="L68" s="152">
        <f t="shared" si="0"/>
        <v>999</v>
      </c>
      <c r="M68" s="172">
        <f t="shared" si="1"/>
        <v>999</v>
      </c>
      <c r="N68" s="170"/>
      <c r="O68" s="93"/>
      <c r="P68" s="109">
        <f t="shared" si="2"/>
        <v>999</v>
      </c>
      <c r="Q68" s="93"/>
    </row>
    <row r="69" spans="1:17" s="11" customFormat="1" ht="18.899999999999999" customHeight="1" x14ac:dyDescent="0.25">
      <c r="A69" s="153">
        <v>63</v>
      </c>
      <c r="B69" s="91"/>
      <c r="C69" s="91"/>
      <c r="D69" s="92"/>
      <c r="E69" s="166"/>
      <c r="F69" s="93"/>
      <c r="G69" s="93"/>
      <c r="H69" s="277"/>
      <c r="I69" s="173"/>
      <c r="J69" s="150" t="e">
        <f>IF(AND(Q69="",#REF!&gt;0,#REF!&lt;5),K69,)</f>
        <v>#REF!</v>
      </c>
      <c r="K69" s="148" t="str">
        <f>IF(D69="","ZZZ9",IF(AND(#REF!&gt;0,#REF!&lt;5),D69&amp;#REF!,D69&amp;"9"))</f>
        <v>ZZZ9</v>
      </c>
      <c r="L69" s="152">
        <f t="shared" si="0"/>
        <v>999</v>
      </c>
      <c r="M69" s="172">
        <f t="shared" si="1"/>
        <v>999</v>
      </c>
      <c r="N69" s="170"/>
      <c r="O69" s="93"/>
      <c r="P69" s="109">
        <f t="shared" si="2"/>
        <v>999</v>
      </c>
      <c r="Q69" s="93"/>
    </row>
    <row r="70" spans="1:17" s="11" customFormat="1" ht="18.899999999999999" customHeight="1" x14ac:dyDescent="0.25">
      <c r="A70" s="153">
        <v>64</v>
      </c>
      <c r="B70" s="91"/>
      <c r="C70" s="91"/>
      <c r="D70" s="92"/>
      <c r="E70" s="166"/>
      <c r="F70" s="93"/>
      <c r="G70" s="93"/>
      <c r="H70" s="277"/>
      <c r="I70" s="173"/>
      <c r="J70" s="150" t="e">
        <f>IF(AND(Q70="",#REF!&gt;0,#REF!&lt;5),K70,)</f>
        <v>#REF!</v>
      </c>
      <c r="K70" s="148" t="str">
        <f>IF(D70="","ZZZ9",IF(AND(#REF!&gt;0,#REF!&lt;5),D70&amp;#REF!,D70&amp;"9"))</f>
        <v>ZZZ9</v>
      </c>
      <c r="L70" s="152">
        <f t="shared" si="0"/>
        <v>999</v>
      </c>
      <c r="M70" s="172">
        <f t="shared" si="1"/>
        <v>999</v>
      </c>
      <c r="N70" s="170"/>
      <c r="O70" s="93"/>
      <c r="P70" s="109">
        <f t="shared" si="2"/>
        <v>999</v>
      </c>
      <c r="Q70" s="93"/>
    </row>
    <row r="71" spans="1:17" s="11" customFormat="1" ht="18.899999999999999" customHeight="1" x14ac:dyDescent="0.25">
      <c r="A71" s="153">
        <v>65</v>
      </c>
      <c r="B71" s="91"/>
      <c r="C71" s="91"/>
      <c r="D71" s="92"/>
      <c r="E71" s="166"/>
      <c r="F71" s="93"/>
      <c r="G71" s="93"/>
      <c r="H71" s="277"/>
      <c r="I71" s="173"/>
      <c r="J71" s="150" t="e">
        <f>IF(AND(Q71="",#REF!&gt;0,#REF!&lt;5),K71,)</f>
        <v>#REF!</v>
      </c>
      <c r="K71" s="148" t="str">
        <f>IF(D71="","ZZZ9",IF(AND(#REF!&gt;0,#REF!&lt;5),D71&amp;#REF!,D71&amp;"9"))</f>
        <v>ZZZ9</v>
      </c>
      <c r="L71" s="152">
        <f t="shared" si="0"/>
        <v>999</v>
      </c>
      <c r="M71" s="172">
        <f t="shared" si="1"/>
        <v>999</v>
      </c>
      <c r="N71" s="170"/>
      <c r="O71" s="93"/>
      <c r="P71" s="109">
        <f t="shared" si="2"/>
        <v>999</v>
      </c>
      <c r="Q71" s="93"/>
    </row>
    <row r="72" spans="1:17" s="11" customFormat="1" ht="18.899999999999999" customHeight="1" x14ac:dyDescent="0.25">
      <c r="A72" s="153">
        <v>66</v>
      </c>
      <c r="B72" s="91"/>
      <c r="C72" s="91"/>
      <c r="D72" s="92"/>
      <c r="E72" s="166"/>
      <c r="F72" s="93"/>
      <c r="G72" s="93"/>
      <c r="H72" s="277"/>
      <c r="I72" s="173"/>
      <c r="J72" s="150" t="e">
        <f>IF(AND(Q72="",#REF!&gt;0,#REF!&lt;5),K72,)</f>
        <v>#REF!</v>
      </c>
      <c r="K72" s="148" t="str">
        <f>IF(D72="","ZZZ9",IF(AND(#REF!&gt;0,#REF!&lt;5),D72&amp;#REF!,D72&amp;"9"))</f>
        <v>ZZZ9</v>
      </c>
      <c r="L72" s="152">
        <f t="shared" ref="L72:L100" si="3">IF(Q72="",999,Q72)</f>
        <v>999</v>
      </c>
      <c r="M72" s="172">
        <f t="shared" ref="M72:M100" si="4">IF(P72=999,999,1)</f>
        <v>999</v>
      </c>
      <c r="N72" s="170"/>
      <c r="O72" s="93"/>
      <c r="P72" s="109">
        <f t="shared" ref="P72:P100" si="5">IF(N72="DA",1,IF(N72="WC",2,IF(N72="SE",3,IF(N72="Q",4,IF(N72="LL",5,999)))))</f>
        <v>999</v>
      </c>
      <c r="Q72" s="93"/>
    </row>
    <row r="73" spans="1:17" s="11" customFormat="1" ht="18.899999999999999" customHeight="1" x14ac:dyDescent="0.25">
      <c r="A73" s="153">
        <v>67</v>
      </c>
      <c r="B73" s="91"/>
      <c r="C73" s="91"/>
      <c r="D73" s="92"/>
      <c r="E73" s="166"/>
      <c r="F73" s="93"/>
      <c r="G73" s="93"/>
      <c r="H73" s="277"/>
      <c r="I73" s="173"/>
      <c r="J73" s="150" t="e">
        <f>IF(AND(Q73="",#REF!&gt;0,#REF!&lt;5),K73,)</f>
        <v>#REF!</v>
      </c>
      <c r="K73" s="148" t="str">
        <f>IF(D73="","ZZZ9",IF(AND(#REF!&gt;0,#REF!&lt;5),D73&amp;#REF!,D73&amp;"9"))</f>
        <v>ZZZ9</v>
      </c>
      <c r="L73" s="152">
        <f t="shared" si="3"/>
        <v>999</v>
      </c>
      <c r="M73" s="172">
        <f t="shared" si="4"/>
        <v>999</v>
      </c>
      <c r="N73" s="170"/>
      <c r="O73" s="93"/>
      <c r="P73" s="109">
        <f t="shared" si="5"/>
        <v>999</v>
      </c>
      <c r="Q73" s="93"/>
    </row>
    <row r="74" spans="1:17" s="11" customFormat="1" ht="18.899999999999999" customHeight="1" x14ac:dyDescent="0.25">
      <c r="A74" s="153">
        <v>68</v>
      </c>
      <c r="B74" s="91"/>
      <c r="C74" s="91"/>
      <c r="D74" s="92"/>
      <c r="E74" s="166"/>
      <c r="F74" s="93"/>
      <c r="G74" s="93"/>
      <c r="H74" s="277"/>
      <c r="I74" s="173"/>
      <c r="J74" s="150" t="e">
        <f>IF(AND(Q74="",#REF!&gt;0,#REF!&lt;5),K74,)</f>
        <v>#REF!</v>
      </c>
      <c r="K74" s="148" t="str">
        <f>IF(D74="","ZZZ9",IF(AND(#REF!&gt;0,#REF!&lt;5),D74&amp;#REF!,D74&amp;"9"))</f>
        <v>ZZZ9</v>
      </c>
      <c r="L74" s="152">
        <f t="shared" si="3"/>
        <v>999</v>
      </c>
      <c r="M74" s="172">
        <f t="shared" si="4"/>
        <v>999</v>
      </c>
      <c r="N74" s="170"/>
      <c r="O74" s="93"/>
      <c r="P74" s="109">
        <f t="shared" si="5"/>
        <v>999</v>
      </c>
      <c r="Q74" s="93"/>
    </row>
    <row r="75" spans="1:17" s="11" customFormat="1" ht="18.899999999999999" customHeight="1" x14ac:dyDescent="0.25">
      <c r="A75" s="153">
        <v>69</v>
      </c>
      <c r="B75" s="91"/>
      <c r="C75" s="91"/>
      <c r="D75" s="92"/>
      <c r="E75" s="166"/>
      <c r="F75" s="93"/>
      <c r="G75" s="93"/>
      <c r="H75" s="277"/>
      <c r="I75" s="173"/>
      <c r="J75" s="150" t="e">
        <f>IF(AND(Q75="",#REF!&gt;0,#REF!&lt;5),K75,)</f>
        <v>#REF!</v>
      </c>
      <c r="K75" s="148" t="str">
        <f>IF(D75="","ZZZ9",IF(AND(#REF!&gt;0,#REF!&lt;5),D75&amp;#REF!,D75&amp;"9"))</f>
        <v>ZZZ9</v>
      </c>
      <c r="L75" s="152">
        <f t="shared" si="3"/>
        <v>999</v>
      </c>
      <c r="M75" s="172">
        <f t="shared" si="4"/>
        <v>999</v>
      </c>
      <c r="N75" s="170"/>
      <c r="O75" s="93"/>
      <c r="P75" s="109">
        <f t="shared" si="5"/>
        <v>999</v>
      </c>
      <c r="Q75" s="93"/>
    </row>
    <row r="76" spans="1:17" s="11" customFormat="1" ht="18.899999999999999" customHeight="1" x14ac:dyDescent="0.25">
      <c r="A76" s="153">
        <v>70</v>
      </c>
      <c r="B76" s="91"/>
      <c r="C76" s="91"/>
      <c r="D76" s="92"/>
      <c r="E76" s="166"/>
      <c r="F76" s="93"/>
      <c r="G76" s="93"/>
      <c r="H76" s="277"/>
      <c r="I76" s="173"/>
      <c r="J76" s="150" t="e">
        <f>IF(AND(Q76="",#REF!&gt;0,#REF!&lt;5),K76,)</f>
        <v>#REF!</v>
      </c>
      <c r="K76" s="148" t="str">
        <f>IF(D76="","ZZZ9",IF(AND(#REF!&gt;0,#REF!&lt;5),D76&amp;#REF!,D76&amp;"9"))</f>
        <v>ZZZ9</v>
      </c>
      <c r="L76" s="152">
        <f t="shared" si="3"/>
        <v>999</v>
      </c>
      <c r="M76" s="172">
        <f t="shared" si="4"/>
        <v>999</v>
      </c>
      <c r="N76" s="170"/>
      <c r="O76" s="93"/>
      <c r="P76" s="109">
        <f t="shared" si="5"/>
        <v>999</v>
      </c>
      <c r="Q76" s="93"/>
    </row>
    <row r="77" spans="1:17" s="11" customFormat="1" ht="18.899999999999999" customHeight="1" x14ac:dyDescent="0.25">
      <c r="A77" s="153">
        <v>71</v>
      </c>
      <c r="B77" s="91"/>
      <c r="C77" s="91"/>
      <c r="D77" s="92"/>
      <c r="E77" s="166"/>
      <c r="F77" s="93"/>
      <c r="G77" s="93"/>
      <c r="H77" s="277"/>
      <c r="I77" s="173"/>
      <c r="J77" s="150" t="e">
        <f>IF(AND(Q77="",#REF!&gt;0,#REF!&lt;5),K77,)</f>
        <v>#REF!</v>
      </c>
      <c r="K77" s="148" t="str">
        <f>IF(D77="","ZZZ9",IF(AND(#REF!&gt;0,#REF!&lt;5),D77&amp;#REF!,D77&amp;"9"))</f>
        <v>ZZZ9</v>
      </c>
      <c r="L77" s="152">
        <f t="shared" si="3"/>
        <v>999</v>
      </c>
      <c r="M77" s="172">
        <f t="shared" si="4"/>
        <v>999</v>
      </c>
      <c r="N77" s="170"/>
      <c r="O77" s="93"/>
      <c r="P77" s="109">
        <f t="shared" si="5"/>
        <v>999</v>
      </c>
      <c r="Q77" s="93"/>
    </row>
    <row r="78" spans="1:17" s="11" customFormat="1" ht="18.899999999999999" customHeight="1" x14ac:dyDescent="0.25">
      <c r="A78" s="153">
        <v>72</v>
      </c>
      <c r="B78" s="91"/>
      <c r="C78" s="91"/>
      <c r="D78" s="92"/>
      <c r="E78" s="166"/>
      <c r="F78" s="93"/>
      <c r="G78" s="93"/>
      <c r="H78" s="277"/>
      <c r="I78" s="173"/>
      <c r="J78" s="150" t="e">
        <f>IF(AND(Q78="",#REF!&gt;0,#REF!&lt;5),K78,)</f>
        <v>#REF!</v>
      </c>
      <c r="K78" s="148" t="str">
        <f>IF(D78="","ZZZ9",IF(AND(#REF!&gt;0,#REF!&lt;5),D78&amp;#REF!,D78&amp;"9"))</f>
        <v>ZZZ9</v>
      </c>
      <c r="L78" s="152">
        <f t="shared" si="3"/>
        <v>999</v>
      </c>
      <c r="M78" s="172">
        <f t="shared" si="4"/>
        <v>999</v>
      </c>
      <c r="N78" s="170"/>
      <c r="O78" s="93"/>
      <c r="P78" s="109">
        <f t="shared" si="5"/>
        <v>999</v>
      </c>
      <c r="Q78" s="93"/>
    </row>
    <row r="79" spans="1:17" s="11" customFormat="1" ht="18.899999999999999" customHeight="1" x14ac:dyDescent="0.25">
      <c r="A79" s="153">
        <v>73</v>
      </c>
      <c r="B79" s="91"/>
      <c r="C79" s="91"/>
      <c r="D79" s="92"/>
      <c r="E79" s="166"/>
      <c r="F79" s="93"/>
      <c r="G79" s="93"/>
      <c r="H79" s="277"/>
      <c r="I79" s="173"/>
      <c r="J79" s="150" t="e">
        <f>IF(AND(Q79="",#REF!&gt;0,#REF!&lt;5),K79,)</f>
        <v>#REF!</v>
      </c>
      <c r="K79" s="148" t="str">
        <f>IF(D79="","ZZZ9",IF(AND(#REF!&gt;0,#REF!&lt;5),D79&amp;#REF!,D79&amp;"9"))</f>
        <v>ZZZ9</v>
      </c>
      <c r="L79" s="152">
        <f t="shared" si="3"/>
        <v>999</v>
      </c>
      <c r="M79" s="172">
        <f t="shared" si="4"/>
        <v>999</v>
      </c>
      <c r="N79" s="170"/>
      <c r="O79" s="93"/>
      <c r="P79" s="109">
        <f t="shared" si="5"/>
        <v>999</v>
      </c>
      <c r="Q79" s="93"/>
    </row>
    <row r="80" spans="1:17" s="11" customFormat="1" ht="18.899999999999999" customHeight="1" x14ac:dyDescent="0.25">
      <c r="A80" s="153">
        <v>74</v>
      </c>
      <c r="B80" s="91"/>
      <c r="C80" s="91"/>
      <c r="D80" s="92"/>
      <c r="E80" s="166"/>
      <c r="F80" s="93"/>
      <c r="G80" s="93"/>
      <c r="H80" s="277"/>
      <c r="I80" s="173"/>
      <c r="J80" s="150" t="e">
        <f>IF(AND(Q80="",#REF!&gt;0,#REF!&lt;5),K80,)</f>
        <v>#REF!</v>
      </c>
      <c r="K80" s="148" t="str">
        <f>IF(D80="","ZZZ9",IF(AND(#REF!&gt;0,#REF!&lt;5),D80&amp;#REF!,D80&amp;"9"))</f>
        <v>ZZZ9</v>
      </c>
      <c r="L80" s="152">
        <f t="shared" si="3"/>
        <v>999</v>
      </c>
      <c r="M80" s="172">
        <f t="shared" si="4"/>
        <v>999</v>
      </c>
      <c r="N80" s="170"/>
      <c r="O80" s="93"/>
      <c r="P80" s="109">
        <f t="shared" si="5"/>
        <v>999</v>
      </c>
      <c r="Q80" s="93"/>
    </row>
    <row r="81" spans="1:17" s="11" customFormat="1" ht="18.899999999999999" customHeight="1" x14ac:dyDescent="0.25">
      <c r="A81" s="153">
        <v>75</v>
      </c>
      <c r="B81" s="91"/>
      <c r="C81" s="91"/>
      <c r="D81" s="92"/>
      <c r="E81" s="166"/>
      <c r="F81" s="93"/>
      <c r="G81" s="93"/>
      <c r="H81" s="277"/>
      <c r="I81" s="173"/>
      <c r="J81" s="150" t="e">
        <f>IF(AND(Q81="",#REF!&gt;0,#REF!&lt;5),K81,)</f>
        <v>#REF!</v>
      </c>
      <c r="K81" s="148" t="str">
        <f>IF(D81="","ZZZ9",IF(AND(#REF!&gt;0,#REF!&lt;5),D81&amp;#REF!,D81&amp;"9"))</f>
        <v>ZZZ9</v>
      </c>
      <c r="L81" s="152">
        <f t="shared" si="3"/>
        <v>999</v>
      </c>
      <c r="M81" s="172">
        <f t="shared" si="4"/>
        <v>999</v>
      </c>
      <c r="N81" s="170"/>
      <c r="O81" s="93"/>
      <c r="P81" s="109">
        <f t="shared" si="5"/>
        <v>999</v>
      </c>
      <c r="Q81" s="93"/>
    </row>
    <row r="82" spans="1:17" s="11" customFormat="1" ht="18.899999999999999" customHeight="1" x14ac:dyDescent="0.25">
      <c r="A82" s="153">
        <v>76</v>
      </c>
      <c r="B82" s="91"/>
      <c r="C82" s="91"/>
      <c r="D82" s="92"/>
      <c r="E82" s="166"/>
      <c r="F82" s="93"/>
      <c r="G82" s="93"/>
      <c r="H82" s="277"/>
      <c r="I82" s="173"/>
      <c r="J82" s="150" t="e">
        <f>IF(AND(Q82="",#REF!&gt;0,#REF!&lt;5),K82,)</f>
        <v>#REF!</v>
      </c>
      <c r="K82" s="148" t="str">
        <f>IF(D82="","ZZZ9",IF(AND(#REF!&gt;0,#REF!&lt;5),D82&amp;#REF!,D82&amp;"9"))</f>
        <v>ZZZ9</v>
      </c>
      <c r="L82" s="152">
        <f t="shared" si="3"/>
        <v>999</v>
      </c>
      <c r="M82" s="172">
        <f t="shared" si="4"/>
        <v>999</v>
      </c>
      <c r="N82" s="170"/>
      <c r="O82" s="93"/>
      <c r="P82" s="109">
        <f t="shared" si="5"/>
        <v>999</v>
      </c>
      <c r="Q82" s="93"/>
    </row>
    <row r="83" spans="1:17" s="11" customFormat="1" ht="18.899999999999999" customHeight="1" x14ac:dyDescent="0.25">
      <c r="A83" s="153">
        <v>77</v>
      </c>
      <c r="B83" s="91"/>
      <c r="C83" s="91"/>
      <c r="D83" s="92"/>
      <c r="E83" s="166"/>
      <c r="F83" s="93"/>
      <c r="G83" s="93"/>
      <c r="H83" s="277"/>
      <c r="I83" s="173"/>
      <c r="J83" s="150" t="e">
        <f>IF(AND(Q83="",#REF!&gt;0,#REF!&lt;5),K83,)</f>
        <v>#REF!</v>
      </c>
      <c r="K83" s="148" t="str">
        <f>IF(D83="","ZZZ9",IF(AND(#REF!&gt;0,#REF!&lt;5),D83&amp;#REF!,D83&amp;"9"))</f>
        <v>ZZZ9</v>
      </c>
      <c r="L83" s="152">
        <f t="shared" si="3"/>
        <v>999</v>
      </c>
      <c r="M83" s="172">
        <f t="shared" si="4"/>
        <v>999</v>
      </c>
      <c r="N83" s="170"/>
      <c r="O83" s="93"/>
      <c r="P83" s="109">
        <f t="shared" si="5"/>
        <v>999</v>
      </c>
      <c r="Q83" s="93"/>
    </row>
    <row r="84" spans="1:17" s="11" customFormat="1" ht="18.899999999999999" customHeight="1" x14ac:dyDescent="0.25">
      <c r="A84" s="153">
        <v>78</v>
      </c>
      <c r="B84" s="91"/>
      <c r="C84" s="91"/>
      <c r="D84" s="92"/>
      <c r="E84" s="166"/>
      <c r="F84" s="93"/>
      <c r="G84" s="93"/>
      <c r="H84" s="277"/>
      <c r="I84" s="173"/>
      <c r="J84" s="150" t="e">
        <f>IF(AND(Q84="",#REF!&gt;0,#REF!&lt;5),K84,)</f>
        <v>#REF!</v>
      </c>
      <c r="K84" s="148" t="str">
        <f>IF(D84="","ZZZ9",IF(AND(#REF!&gt;0,#REF!&lt;5),D84&amp;#REF!,D84&amp;"9"))</f>
        <v>ZZZ9</v>
      </c>
      <c r="L84" s="152">
        <f t="shared" si="3"/>
        <v>999</v>
      </c>
      <c r="M84" s="172">
        <f t="shared" si="4"/>
        <v>999</v>
      </c>
      <c r="N84" s="170"/>
      <c r="O84" s="93"/>
      <c r="P84" s="109">
        <f t="shared" si="5"/>
        <v>999</v>
      </c>
      <c r="Q84" s="93"/>
    </row>
    <row r="85" spans="1:17" s="11" customFormat="1" ht="18.899999999999999" customHeight="1" x14ac:dyDescent="0.25">
      <c r="A85" s="153">
        <v>79</v>
      </c>
      <c r="B85" s="91"/>
      <c r="C85" s="91"/>
      <c r="D85" s="92"/>
      <c r="E85" s="166"/>
      <c r="F85" s="93"/>
      <c r="G85" s="93"/>
      <c r="H85" s="277"/>
      <c r="I85" s="173"/>
      <c r="J85" s="150" t="e">
        <f>IF(AND(Q85="",#REF!&gt;0,#REF!&lt;5),K85,)</f>
        <v>#REF!</v>
      </c>
      <c r="K85" s="148" t="str">
        <f>IF(D85="","ZZZ9",IF(AND(#REF!&gt;0,#REF!&lt;5),D85&amp;#REF!,D85&amp;"9"))</f>
        <v>ZZZ9</v>
      </c>
      <c r="L85" s="152">
        <f t="shared" si="3"/>
        <v>999</v>
      </c>
      <c r="M85" s="172">
        <f t="shared" si="4"/>
        <v>999</v>
      </c>
      <c r="N85" s="170"/>
      <c r="O85" s="93"/>
      <c r="P85" s="109">
        <f t="shared" si="5"/>
        <v>999</v>
      </c>
      <c r="Q85" s="93"/>
    </row>
    <row r="86" spans="1:17" s="11" customFormat="1" ht="18.899999999999999" customHeight="1" x14ac:dyDescent="0.25">
      <c r="A86" s="153">
        <v>80</v>
      </c>
      <c r="B86" s="91"/>
      <c r="C86" s="91"/>
      <c r="D86" s="92"/>
      <c r="E86" s="166"/>
      <c r="F86" s="93"/>
      <c r="G86" s="93"/>
      <c r="H86" s="277"/>
      <c r="I86" s="173"/>
      <c r="J86" s="150" t="e">
        <f>IF(AND(Q86="",#REF!&gt;0,#REF!&lt;5),K86,)</f>
        <v>#REF!</v>
      </c>
      <c r="K86" s="148" t="str">
        <f>IF(D86="","ZZZ9",IF(AND(#REF!&gt;0,#REF!&lt;5),D86&amp;#REF!,D86&amp;"9"))</f>
        <v>ZZZ9</v>
      </c>
      <c r="L86" s="152">
        <f t="shared" si="3"/>
        <v>999</v>
      </c>
      <c r="M86" s="172">
        <f t="shared" si="4"/>
        <v>999</v>
      </c>
      <c r="N86" s="170"/>
      <c r="O86" s="93"/>
      <c r="P86" s="109">
        <f t="shared" si="5"/>
        <v>999</v>
      </c>
      <c r="Q86" s="93"/>
    </row>
    <row r="87" spans="1:17" s="11" customFormat="1" ht="18.899999999999999" customHeight="1" x14ac:dyDescent="0.25">
      <c r="A87" s="153">
        <v>81</v>
      </c>
      <c r="B87" s="91"/>
      <c r="C87" s="91"/>
      <c r="D87" s="92"/>
      <c r="E87" s="166"/>
      <c r="F87" s="93"/>
      <c r="G87" s="93"/>
      <c r="H87" s="277"/>
      <c r="I87" s="173"/>
      <c r="J87" s="150" t="e">
        <f>IF(AND(Q87="",#REF!&gt;0,#REF!&lt;5),K87,)</f>
        <v>#REF!</v>
      </c>
      <c r="K87" s="148" t="str">
        <f>IF(D87="","ZZZ9",IF(AND(#REF!&gt;0,#REF!&lt;5),D87&amp;#REF!,D87&amp;"9"))</f>
        <v>ZZZ9</v>
      </c>
      <c r="L87" s="152">
        <f t="shared" si="3"/>
        <v>999</v>
      </c>
      <c r="M87" s="172">
        <f t="shared" si="4"/>
        <v>999</v>
      </c>
      <c r="N87" s="170"/>
      <c r="O87" s="93"/>
      <c r="P87" s="109">
        <f t="shared" si="5"/>
        <v>999</v>
      </c>
      <c r="Q87" s="93"/>
    </row>
    <row r="88" spans="1:17" s="11" customFormat="1" ht="18.899999999999999" customHeight="1" x14ac:dyDescent="0.25">
      <c r="A88" s="153">
        <v>82</v>
      </c>
      <c r="B88" s="91"/>
      <c r="C88" s="91"/>
      <c r="D88" s="92"/>
      <c r="E88" s="166"/>
      <c r="F88" s="93"/>
      <c r="G88" s="93"/>
      <c r="H88" s="277"/>
      <c r="I88" s="173"/>
      <c r="J88" s="150" t="e">
        <f>IF(AND(Q88="",#REF!&gt;0,#REF!&lt;5),K88,)</f>
        <v>#REF!</v>
      </c>
      <c r="K88" s="148" t="str">
        <f>IF(D88="","ZZZ9",IF(AND(#REF!&gt;0,#REF!&lt;5),D88&amp;#REF!,D88&amp;"9"))</f>
        <v>ZZZ9</v>
      </c>
      <c r="L88" s="152">
        <f t="shared" si="3"/>
        <v>999</v>
      </c>
      <c r="M88" s="172">
        <f t="shared" si="4"/>
        <v>999</v>
      </c>
      <c r="N88" s="170"/>
      <c r="O88" s="93"/>
      <c r="P88" s="109">
        <f t="shared" si="5"/>
        <v>999</v>
      </c>
      <c r="Q88" s="93"/>
    </row>
    <row r="89" spans="1:17" s="11" customFormat="1" ht="18.899999999999999" customHeight="1" x14ac:dyDescent="0.25">
      <c r="A89" s="153">
        <v>83</v>
      </c>
      <c r="B89" s="91"/>
      <c r="C89" s="91"/>
      <c r="D89" s="92"/>
      <c r="E89" s="166"/>
      <c r="F89" s="93"/>
      <c r="G89" s="93"/>
      <c r="H89" s="277"/>
      <c r="I89" s="173"/>
      <c r="J89" s="150" t="e">
        <f>IF(AND(Q89="",#REF!&gt;0,#REF!&lt;5),K89,)</f>
        <v>#REF!</v>
      </c>
      <c r="K89" s="148" t="str">
        <f>IF(D89="","ZZZ9",IF(AND(#REF!&gt;0,#REF!&lt;5),D89&amp;#REF!,D89&amp;"9"))</f>
        <v>ZZZ9</v>
      </c>
      <c r="L89" s="152">
        <f t="shared" si="3"/>
        <v>999</v>
      </c>
      <c r="M89" s="172">
        <f t="shared" si="4"/>
        <v>999</v>
      </c>
      <c r="N89" s="170"/>
      <c r="O89" s="93"/>
      <c r="P89" s="109">
        <f t="shared" si="5"/>
        <v>999</v>
      </c>
      <c r="Q89" s="93"/>
    </row>
    <row r="90" spans="1:17" s="11" customFormat="1" ht="18.899999999999999" customHeight="1" x14ac:dyDescent="0.25">
      <c r="A90" s="153">
        <v>84</v>
      </c>
      <c r="B90" s="91"/>
      <c r="C90" s="91"/>
      <c r="D90" s="92"/>
      <c r="E90" s="166"/>
      <c r="F90" s="93"/>
      <c r="G90" s="93"/>
      <c r="H90" s="277"/>
      <c r="I90" s="173"/>
      <c r="J90" s="150" t="e">
        <f>IF(AND(Q90="",#REF!&gt;0,#REF!&lt;5),K90,)</f>
        <v>#REF!</v>
      </c>
      <c r="K90" s="148" t="str">
        <f>IF(D90="","ZZZ9",IF(AND(#REF!&gt;0,#REF!&lt;5),D90&amp;#REF!,D90&amp;"9"))</f>
        <v>ZZZ9</v>
      </c>
      <c r="L90" s="152">
        <f t="shared" si="3"/>
        <v>999</v>
      </c>
      <c r="M90" s="172">
        <f t="shared" si="4"/>
        <v>999</v>
      </c>
      <c r="N90" s="170"/>
      <c r="O90" s="93"/>
      <c r="P90" s="109">
        <f t="shared" si="5"/>
        <v>999</v>
      </c>
      <c r="Q90" s="93"/>
    </row>
    <row r="91" spans="1:17" s="11" customFormat="1" ht="18.899999999999999" customHeight="1" x14ac:dyDescent="0.25">
      <c r="A91" s="153">
        <v>85</v>
      </c>
      <c r="B91" s="91"/>
      <c r="C91" s="91"/>
      <c r="D91" s="92"/>
      <c r="E91" s="166"/>
      <c r="F91" s="93"/>
      <c r="G91" s="93"/>
      <c r="H91" s="277"/>
      <c r="I91" s="173"/>
      <c r="J91" s="150" t="e">
        <f>IF(AND(Q91="",#REF!&gt;0,#REF!&lt;5),K91,)</f>
        <v>#REF!</v>
      </c>
      <c r="K91" s="148" t="str">
        <f>IF(D91="","ZZZ9",IF(AND(#REF!&gt;0,#REF!&lt;5),D91&amp;#REF!,D91&amp;"9"))</f>
        <v>ZZZ9</v>
      </c>
      <c r="L91" s="152">
        <f t="shared" si="3"/>
        <v>999</v>
      </c>
      <c r="M91" s="172">
        <f t="shared" si="4"/>
        <v>999</v>
      </c>
      <c r="N91" s="170"/>
      <c r="O91" s="93"/>
      <c r="P91" s="109">
        <f t="shared" si="5"/>
        <v>999</v>
      </c>
      <c r="Q91" s="93"/>
    </row>
    <row r="92" spans="1:17" s="11" customFormat="1" ht="18.899999999999999" customHeight="1" x14ac:dyDescent="0.25">
      <c r="A92" s="153">
        <v>86</v>
      </c>
      <c r="B92" s="91"/>
      <c r="C92" s="91"/>
      <c r="D92" s="92"/>
      <c r="E92" s="166"/>
      <c r="F92" s="93"/>
      <c r="G92" s="93"/>
      <c r="H92" s="277"/>
      <c r="I92" s="173"/>
      <c r="J92" s="150" t="e">
        <f>IF(AND(Q92="",#REF!&gt;0,#REF!&lt;5),K92,)</f>
        <v>#REF!</v>
      </c>
      <c r="K92" s="148" t="str">
        <f>IF(D92="","ZZZ9",IF(AND(#REF!&gt;0,#REF!&lt;5),D92&amp;#REF!,D92&amp;"9"))</f>
        <v>ZZZ9</v>
      </c>
      <c r="L92" s="152">
        <f t="shared" si="3"/>
        <v>999</v>
      </c>
      <c r="M92" s="172">
        <f t="shared" si="4"/>
        <v>999</v>
      </c>
      <c r="N92" s="170"/>
      <c r="O92" s="93"/>
      <c r="P92" s="109">
        <f t="shared" si="5"/>
        <v>999</v>
      </c>
      <c r="Q92" s="93"/>
    </row>
    <row r="93" spans="1:17" s="11" customFormat="1" ht="18.899999999999999" customHeight="1" x14ac:dyDescent="0.25">
      <c r="A93" s="153">
        <v>87</v>
      </c>
      <c r="B93" s="91"/>
      <c r="C93" s="91"/>
      <c r="D93" s="92"/>
      <c r="E93" s="166"/>
      <c r="F93" s="93"/>
      <c r="G93" s="93"/>
      <c r="H93" s="277"/>
      <c r="I93" s="173"/>
      <c r="J93" s="150" t="e">
        <f>IF(AND(Q93="",#REF!&gt;0,#REF!&lt;5),K93,)</f>
        <v>#REF!</v>
      </c>
      <c r="K93" s="148" t="str">
        <f>IF(D93="","ZZZ9",IF(AND(#REF!&gt;0,#REF!&lt;5),D93&amp;#REF!,D93&amp;"9"))</f>
        <v>ZZZ9</v>
      </c>
      <c r="L93" s="152">
        <f t="shared" si="3"/>
        <v>999</v>
      </c>
      <c r="M93" s="172">
        <f t="shared" si="4"/>
        <v>999</v>
      </c>
      <c r="N93" s="170"/>
      <c r="O93" s="93"/>
      <c r="P93" s="109">
        <f t="shared" si="5"/>
        <v>999</v>
      </c>
      <c r="Q93" s="93"/>
    </row>
    <row r="94" spans="1:17" s="11" customFormat="1" ht="18.899999999999999" customHeight="1" x14ac:dyDescent="0.25">
      <c r="A94" s="153">
        <v>88</v>
      </c>
      <c r="B94" s="91"/>
      <c r="C94" s="91"/>
      <c r="D94" s="92"/>
      <c r="E94" s="166"/>
      <c r="F94" s="93"/>
      <c r="G94" s="93"/>
      <c r="H94" s="277"/>
      <c r="I94" s="173"/>
      <c r="J94" s="150" t="e">
        <f>IF(AND(Q94="",#REF!&gt;0,#REF!&lt;5),K94,)</f>
        <v>#REF!</v>
      </c>
      <c r="K94" s="148" t="str">
        <f>IF(D94="","ZZZ9",IF(AND(#REF!&gt;0,#REF!&lt;5),D94&amp;#REF!,D94&amp;"9"))</f>
        <v>ZZZ9</v>
      </c>
      <c r="L94" s="152">
        <f t="shared" si="3"/>
        <v>999</v>
      </c>
      <c r="M94" s="172">
        <f t="shared" si="4"/>
        <v>999</v>
      </c>
      <c r="N94" s="170"/>
      <c r="O94" s="93"/>
      <c r="P94" s="109">
        <f t="shared" si="5"/>
        <v>999</v>
      </c>
      <c r="Q94" s="93"/>
    </row>
    <row r="95" spans="1:17" s="11" customFormat="1" ht="18.899999999999999" customHeight="1" x14ac:dyDescent="0.25">
      <c r="A95" s="153">
        <v>89</v>
      </c>
      <c r="B95" s="91"/>
      <c r="C95" s="91"/>
      <c r="D95" s="92"/>
      <c r="E95" s="166"/>
      <c r="F95" s="93"/>
      <c r="G95" s="93"/>
      <c r="H95" s="277"/>
      <c r="I95" s="173"/>
      <c r="J95" s="150" t="e">
        <f>IF(AND(Q95="",#REF!&gt;0,#REF!&lt;5),K95,)</f>
        <v>#REF!</v>
      </c>
      <c r="K95" s="148" t="str">
        <f>IF(D95="","ZZZ9",IF(AND(#REF!&gt;0,#REF!&lt;5),D95&amp;#REF!,D95&amp;"9"))</f>
        <v>ZZZ9</v>
      </c>
      <c r="L95" s="152">
        <f t="shared" si="3"/>
        <v>999</v>
      </c>
      <c r="M95" s="172">
        <f t="shared" si="4"/>
        <v>999</v>
      </c>
      <c r="N95" s="170"/>
      <c r="O95" s="93"/>
      <c r="P95" s="109">
        <f t="shared" si="5"/>
        <v>999</v>
      </c>
      <c r="Q95" s="93"/>
    </row>
    <row r="96" spans="1:17" s="11" customFormat="1" ht="18.899999999999999" customHeight="1" x14ac:dyDescent="0.25">
      <c r="A96" s="153">
        <v>90</v>
      </c>
      <c r="B96" s="91"/>
      <c r="C96" s="91"/>
      <c r="D96" s="92"/>
      <c r="E96" s="166"/>
      <c r="F96" s="93"/>
      <c r="G96" s="93"/>
      <c r="H96" s="277"/>
      <c r="I96" s="173"/>
      <c r="J96" s="150" t="e">
        <f>IF(AND(Q96="",#REF!&gt;0,#REF!&lt;5),K96,)</f>
        <v>#REF!</v>
      </c>
      <c r="K96" s="148" t="str">
        <f>IF(D96="","ZZZ9",IF(AND(#REF!&gt;0,#REF!&lt;5),D96&amp;#REF!,D96&amp;"9"))</f>
        <v>ZZZ9</v>
      </c>
      <c r="L96" s="152">
        <f t="shared" si="3"/>
        <v>999</v>
      </c>
      <c r="M96" s="172">
        <f t="shared" si="4"/>
        <v>999</v>
      </c>
      <c r="N96" s="170"/>
      <c r="O96" s="93"/>
      <c r="P96" s="109">
        <f t="shared" si="5"/>
        <v>999</v>
      </c>
      <c r="Q96" s="93"/>
    </row>
    <row r="97" spans="1:17" s="11" customFormat="1" ht="18.899999999999999" customHeight="1" x14ac:dyDescent="0.25">
      <c r="A97" s="153">
        <v>91</v>
      </c>
      <c r="B97" s="91"/>
      <c r="C97" s="91"/>
      <c r="D97" s="92"/>
      <c r="E97" s="166"/>
      <c r="F97" s="93"/>
      <c r="G97" s="93"/>
      <c r="H97" s="277"/>
      <c r="I97" s="173"/>
      <c r="J97" s="150" t="e">
        <f>IF(AND(Q97="",#REF!&gt;0,#REF!&lt;5),K97,)</f>
        <v>#REF!</v>
      </c>
      <c r="K97" s="148" t="str">
        <f>IF(D97="","ZZZ9",IF(AND(#REF!&gt;0,#REF!&lt;5),D97&amp;#REF!,D97&amp;"9"))</f>
        <v>ZZZ9</v>
      </c>
      <c r="L97" s="152">
        <f t="shared" si="3"/>
        <v>999</v>
      </c>
      <c r="M97" s="172">
        <f t="shared" si="4"/>
        <v>999</v>
      </c>
      <c r="N97" s="170"/>
      <c r="O97" s="93"/>
      <c r="P97" s="109">
        <f t="shared" si="5"/>
        <v>999</v>
      </c>
      <c r="Q97" s="93"/>
    </row>
    <row r="98" spans="1:17" s="11" customFormat="1" ht="18.899999999999999" customHeight="1" x14ac:dyDescent="0.25">
      <c r="A98" s="153">
        <v>92</v>
      </c>
      <c r="B98" s="91"/>
      <c r="C98" s="91"/>
      <c r="D98" s="92"/>
      <c r="E98" s="166"/>
      <c r="F98" s="93"/>
      <c r="G98" s="93"/>
      <c r="H98" s="277"/>
      <c r="I98" s="173"/>
      <c r="J98" s="150" t="e">
        <f>IF(AND(Q98="",#REF!&gt;0,#REF!&lt;5),K98,)</f>
        <v>#REF!</v>
      </c>
      <c r="K98" s="148" t="str">
        <f>IF(D98="","ZZZ9",IF(AND(#REF!&gt;0,#REF!&lt;5),D98&amp;#REF!,D98&amp;"9"))</f>
        <v>ZZZ9</v>
      </c>
      <c r="L98" s="152">
        <f t="shared" si="3"/>
        <v>999</v>
      </c>
      <c r="M98" s="172">
        <f t="shared" si="4"/>
        <v>999</v>
      </c>
      <c r="N98" s="170"/>
      <c r="O98" s="93"/>
      <c r="P98" s="109">
        <f t="shared" si="5"/>
        <v>999</v>
      </c>
      <c r="Q98" s="93"/>
    </row>
    <row r="99" spans="1:17" s="11" customFormat="1" ht="18.899999999999999" customHeight="1" x14ac:dyDescent="0.25">
      <c r="A99" s="153">
        <v>93</v>
      </c>
      <c r="B99" s="91"/>
      <c r="C99" s="91"/>
      <c r="D99" s="92"/>
      <c r="E99" s="166"/>
      <c r="F99" s="93"/>
      <c r="G99" s="93"/>
      <c r="H99" s="277"/>
      <c r="I99" s="173"/>
      <c r="J99" s="150" t="e">
        <f>IF(AND(Q99="",#REF!&gt;0,#REF!&lt;5),K99,)</f>
        <v>#REF!</v>
      </c>
      <c r="K99" s="148" t="str">
        <f>IF(D99="","ZZZ9",IF(AND(#REF!&gt;0,#REF!&lt;5),D99&amp;#REF!,D99&amp;"9"))</f>
        <v>ZZZ9</v>
      </c>
      <c r="L99" s="152">
        <f t="shared" si="3"/>
        <v>999</v>
      </c>
      <c r="M99" s="172">
        <f t="shared" si="4"/>
        <v>999</v>
      </c>
      <c r="N99" s="170"/>
      <c r="O99" s="93"/>
      <c r="P99" s="109">
        <f t="shared" si="5"/>
        <v>999</v>
      </c>
      <c r="Q99" s="93"/>
    </row>
    <row r="100" spans="1:17" s="11" customFormat="1" ht="18.899999999999999" customHeight="1" x14ac:dyDescent="0.25">
      <c r="A100" s="153">
        <v>94</v>
      </c>
      <c r="B100" s="91"/>
      <c r="C100" s="91"/>
      <c r="D100" s="92"/>
      <c r="E100" s="166"/>
      <c r="F100" s="93"/>
      <c r="G100" s="93"/>
      <c r="H100" s="277"/>
      <c r="I100" s="173"/>
      <c r="J100" s="150" t="e">
        <f>IF(AND(Q100="",#REF!&gt;0,#REF!&lt;5),K100,)</f>
        <v>#REF!</v>
      </c>
      <c r="K100" s="148" t="str">
        <f>IF(D100="","ZZZ9",IF(AND(#REF!&gt;0,#REF!&lt;5),D100&amp;#REF!,D100&amp;"9"))</f>
        <v>ZZZ9</v>
      </c>
      <c r="L100" s="152">
        <f t="shared" si="3"/>
        <v>999</v>
      </c>
      <c r="M100" s="172">
        <f t="shared" si="4"/>
        <v>999</v>
      </c>
      <c r="N100" s="170"/>
      <c r="O100" s="93"/>
      <c r="P100" s="109">
        <f t="shared" si="5"/>
        <v>999</v>
      </c>
      <c r="Q100" s="93"/>
    </row>
    <row r="101" spans="1:17" s="11" customFormat="1" ht="18.899999999999999" customHeight="1" x14ac:dyDescent="0.25">
      <c r="A101" s="153">
        <v>95</v>
      </c>
      <c r="B101" s="91"/>
      <c r="C101" s="91"/>
      <c r="D101" s="92"/>
      <c r="E101" s="166"/>
      <c r="F101" s="93"/>
      <c r="G101" s="93"/>
      <c r="H101" s="277"/>
      <c r="I101" s="173"/>
      <c r="J101" s="150" t="e">
        <f>IF(AND(Q101="",#REF!&gt;0,#REF!&lt;5),K101,)</f>
        <v>#REF!</v>
      </c>
      <c r="K101" s="148" t="str">
        <f>IF(D101="","ZZZ9",IF(AND(#REF!&gt;0,#REF!&lt;5),D101&amp;#REF!,D101&amp;"9"))</f>
        <v>ZZZ9</v>
      </c>
      <c r="L101" s="152">
        <f t="shared" ref="L101:L134" si="6">IF(Q101="",999,Q101)</f>
        <v>999</v>
      </c>
      <c r="M101" s="172">
        <f t="shared" ref="M101:M134" si="7">IF(P101=999,999,1)</f>
        <v>999</v>
      </c>
      <c r="N101" s="170"/>
      <c r="O101" s="93"/>
      <c r="P101" s="109">
        <f t="shared" ref="P101:P134" si="8">IF(N101="DA",1,IF(N101="WC",2,IF(N101="SE",3,IF(N101="Q",4,IF(N101="LL",5,999)))))</f>
        <v>999</v>
      </c>
      <c r="Q101" s="93"/>
    </row>
    <row r="102" spans="1:17" s="11" customFormat="1" ht="18.899999999999999" customHeight="1" x14ac:dyDescent="0.25">
      <c r="A102" s="153">
        <v>96</v>
      </c>
      <c r="B102" s="91"/>
      <c r="C102" s="91"/>
      <c r="D102" s="92"/>
      <c r="E102" s="166"/>
      <c r="F102" s="93"/>
      <c r="G102" s="93"/>
      <c r="H102" s="277"/>
      <c r="I102" s="173"/>
      <c r="J102" s="150" t="e">
        <f>IF(AND(Q102="",#REF!&gt;0,#REF!&lt;5),K102,)</f>
        <v>#REF!</v>
      </c>
      <c r="K102" s="148" t="str">
        <f>IF(D102="","ZZZ9",IF(AND(#REF!&gt;0,#REF!&lt;5),D102&amp;#REF!,D102&amp;"9"))</f>
        <v>ZZZ9</v>
      </c>
      <c r="L102" s="152">
        <f t="shared" si="6"/>
        <v>999</v>
      </c>
      <c r="M102" s="172">
        <f t="shared" si="7"/>
        <v>999</v>
      </c>
      <c r="N102" s="170"/>
      <c r="O102" s="93"/>
      <c r="P102" s="109">
        <f t="shared" si="8"/>
        <v>999</v>
      </c>
      <c r="Q102" s="93"/>
    </row>
    <row r="103" spans="1:17" s="11" customFormat="1" ht="18.899999999999999" customHeight="1" x14ac:dyDescent="0.25">
      <c r="A103" s="153">
        <v>97</v>
      </c>
      <c r="B103" s="91"/>
      <c r="C103" s="91"/>
      <c r="D103" s="92"/>
      <c r="E103" s="166"/>
      <c r="F103" s="93"/>
      <c r="G103" s="93"/>
      <c r="H103" s="277"/>
      <c r="I103" s="173"/>
      <c r="J103" s="150" t="e">
        <f>IF(AND(Q103="",#REF!&gt;0,#REF!&lt;5),K103,)</f>
        <v>#REF!</v>
      </c>
      <c r="K103" s="148" t="str">
        <f>IF(D103="","ZZZ9",IF(AND(#REF!&gt;0,#REF!&lt;5),D103&amp;#REF!,D103&amp;"9"))</f>
        <v>ZZZ9</v>
      </c>
      <c r="L103" s="152">
        <f t="shared" si="6"/>
        <v>999</v>
      </c>
      <c r="M103" s="172">
        <f t="shared" si="7"/>
        <v>999</v>
      </c>
      <c r="N103" s="170"/>
      <c r="O103" s="93"/>
      <c r="P103" s="109">
        <f t="shared" si="8"/>
        <v>999</v>
      </c>
      <c r="Q103" s="93"/>
    </row>
    <row r="104" spans="1:17" s="11" customFormat="1" ht="18.899999999999999" customHeight="1" x14ac:dyDescent="0.25">
      <c r="A104" s="153">
        <v>98</v>
      </c>
      <c r="B104" s="91"/>
      <c r="C104" s="91"/>
      <c r="D104" s="92"/>
      <c r="E104" s="166"/>
      <c r="F104" s="93"/>
      <c r="G104" s="93"/>
      <c r="H104" s="277"/>
      <c r="I104" s="173"/>
      <c r="J104" s="150" t="e">
        <f>IF(AND(Q104="",#REF!&gt;0,#REF!&lt;5),K104,)</f>
        <v>#REF!</v>
      </c>
      <c r="K104" s="148" t="str">
        <f>IF(D104="","ZZZ9",IF(AND(#REF!&gt;0,#REF!&lt;5),D104&amp;#REF!,D104&amp;"9"))</f>
        <v>ZZZ9</v>
      </c>
      <c r="L104" s="152">
        <f t="shared" si="6"/>
        <v>999</v>
      </c>
      <c r="M104" s="172">
        <f t="shared" si="7"/>
        <v>999</v>
      </c>
      <c r="N104" s="170"/>
      <c r="O104" s="93"/>
      <c r="P104" s="109">
        <f t="shared" si="8"/>
        <v>999</v>
      </c>
      <c r="Q104" s="93"/>
    </row>
    <row r="105" spans="1:17" s="11" customFormat="1" ht="18.899999999999999" customHeight="1" x14ac:dyDescent="0.25">
      <c r="A105" s="153">
        <v>99</v>
      </c>
      <c r="B105" s="91"/>
      <c r="C105" s="91"/>
      <c r="D105" s="92"/>
      <c r="E105" s="166"/>
      <c r="F105" s="93"/>
      <c r="G105" s="93"/>
      <c r="H105" s="277"/>
      <c r="I105" s="173"/>
      <c r="J105" s="150" t="e">
        <f>IF(AND(Q105="",#REF!&gt;0,#REF!&lt;5),K105,)</f>
        <v>#REF!</v>
      </c>
      <c r="K105" s="148" t="str">
        <f>IF(D105="","ZZZ9",IF(AND(#REF!&gt;0,#REF!&lt;5),D105&amp;#REF!,D105&amp;"9"))</f>
        <v>ZZZ9</v>
      </c>
      <c r="L105" s="152">
        <f t="shared" si="6"/>
        <v>999</v>
      </c>
      <c r="M105" s="172">
        <f t="shared" si="7"/>
        <v>999</v>
      </c>
      <c r="N105" s="170"/>
      <c r="O105" s="93"/>
      <c r="P105" s="109">
        <f t="shared" si="8"/>
        <v>999</v>
      </c>
      <c r="Q105" s="93"/>
    </row>
    <row r="106" spans="1:17" s="11" customFormat="1" ht="18.899999999999999" customHeight="1" x14ac:dyDescent="0.25">
      <c r="A106" s="153">
        <v>100</v>
      </c>
      <c r="B106" s="91"/>
      <c r="C106" s="91"/>
      <c r="D106" s="92"/>
      <c r="E106" s="166"/>
      <c r="F106" s="93"/>
      <c r="G106" s="93"/>
      <c r="H106" s="277"/>
      <c r="I106" s="173"/>
      <c r="J106" s="150" t="e">
        <f>IF(AND(Q106="",#REF!&gt;0,#REF!&lt;5),K106,)</f>
        <v>#REF!</v>
      </c>
      <c r="K106" s="148" t="str">
        <f>IF(D106="","ZZZ9",IF(AND(#REF!&gt;0,#REF!&lt;5),D106&amp;#REF!,D106&amp;"9"))</f>
        <v>ZZZ9</v>
      </c>
      <c r="L106" s="152">
        <f t="shared" si="6"/>
        <v>999</v>
      </c>
      <c r="M106" s="172">
        <f t="shared" si="7"/>
        <v>999</v>
      </c>
      <c r="N106" s="170"/>
      <c r="O106" s="93"/>
      <c r="P106" s="109">
        <f t="shared" si="8"/>
        <v>999</v>
      </c>
      <c r="Q106" s="93"/>
    </row>
    <row r="107" spans="1:17" s="11" customFormat="1" ht="18.899999999999999" customHeight="1" x14ac:dyDescent="0.25">
      <c r="A107" s="153">
        <v>101</v>
      </c>
      <c r="B107" s="91"/>
      <c r="C107" s="91"/>
      <c r="D107" s="92"/>
      <c r="E107" s="166"/>
      <c r="F107" s="93"/>
      <c r="G107" s="93"/>
      <c r="H107" s="277"/>
      <c r="I107" s="173"/>
      <c r="J107" s="150" t="e">
        <f>IF(AND(Q107="",#REF!&gt;0,#REF!&lt;5),K107,)</f>
        <v>#REF!</v>
      </c>
      <c r="K107" s="148" t="str">
        <f>IF(D107="","ZZZ9",IF(AND(#REF!&gt;0,#REF!&lt;5),D107&amp;#REF!,D107&amp;"9"))</f>
        <v>ZZZ9</v>
      </c>
      <c r="L107" s="152">
        <f t="shared" si="6"/>
        <v>999</v>
      </c>
      <c r="M107" s="172">
        <f t="shared" si="7"/>
        <v>999</v>
      </c>
      <c r="N107" s="170"/>
      <c r="O107" s="93"/>
      <c r="P107" s="109">
        <f t="shared" si="8"/>
        <v>999</v>
      </c>
      <c r="Q107" s="93"/>
    </row>
    <row r="108" spans="1:17" s="11" customFormat="1" ht="18.899999999999999" customHeight="1" x14ac:dyDescent="0.25">
      <c r="A108" s="153">
        <v>102</v>
      </c>
      <c r="B108" s="91"/>
      <c r="C108" s="91"/>
      <c r="D108" s="92"/>
      <c r="E108" s="166"/>
      <c r="F108" s="93"/>
      <c r="G108" s="93"/>
      <c r="H108" s="277"/>
      <c r="I108" s="173"/>
      <c r="J108" s="150" t="e">
        <f>IF(AND(Q108="",#REF!&gt;0,#REF!&lt;5),K108,)</f>
        <v>#REF!</v>
      </c>
      <c r="K108" s="148" t="str">
        <f>IF(D108="","ZZZ9",IF(AND(#REF!&gt;0,#REF!&lt;5),D108&amp;#REF!,D108&amp;"9"))</f>
        <v>ZZZ9</v>
      </c>
      <c r="L108" s="152">
        <f t="shared" si="6"/>
        <v>999</v>
      </c>
      <c r="M108" s="172">
        <f t="shared" si="7"/>
        <v>999</v>
      </c>
      <c r="N108" s="170"/>
      <c r="O108" s="93"/>
      <c r="P108" s="109">
        <f t="shared" si="8"/>
        <v>999</v>
      </c>
      <c r="Q108" s="93"/>
    </row>
    <row r="109" spans="1:17" s="11" customFormat="1" ht="18.899999999999999" customHeight="1" x14ac:dyDescent="0.25">
      <c r="A109" s="153">
        <v>103</v>
      </c>
      <c r="B109" s="91"/>
      <c r="C109" s="91"/>
      <c r="D109" s="92"/>
      <c r="E109" s="166"/>
      <c r="F109" s="93"/>
      <c r="G109" s="93"/>
      <c r="H109" s="277"/>
      <c r="I109" s="173"/>
      <c r="J109" s="150" t="e">
        <f>IF(AND(Q109="",#REF!&gt;0,#REF!&lt;5),K109,)</f>
        <v>#REF!</v>
      </c>
      <c r="K109" s="148" t="str">
        <f>IF(D109="","ZZZ9",IF(AND(#REF!&gt;0,#REF!&lt;5),D109&amp;#REF!,D109&amp;"9"))</f>
        <v>ZZZ9</v>
      </c>
      <c r="L109" s="152">
        <f t="shared" si="6"/>
        <v>999</v>
      </c>
      <c r="M109" s="172">
        <f t="shared" si="7"/>
        <v>999</v>
      </c>
      <c r="N109" s="170"/>
      <c r="O109" s="93"/>
      <c r="P109" s="109">
        <f t="shared" si="8"/>
        <v>999</v>
      </c>
      <c r="Q109" s="93"/>
    </row>
    <row r="110" spans="1:17" s="11" customFormat="1" ht="18.899999999999999" customHeight="1" x14ac:dyDescent="0.25">
      <c r="A110" s="153">
        <v>104</v>
      </c>
      <c r="B110" s="91"/>
      <c r="C110" s="91"/>
      <c r="D110" s="92"/>
      <c r="E110" s="166"/>
      <c r="F110" s="93"/>
      <c r="G110" s="93"/>
      <c r="H110" s="277"/>
      <c r="I110" s="173"/>
      <c r="J110" s="150" t="e">
        <f>IF(AND(Q110="",#REF!&gt;0,#REF!&lt;5),K110,)</f>
        <v>#REF!</v>
      </c>
      <c r="K110" s="148" t="str">
        <f>IF(D110="","ZZZ9",IF(AND(#REF!&gt;0,#REF!&lt;5),D110&amp;#REF!,D110&amp;"9"))</f>
        <v>ZZZ9</v>
      </c>
      <c r="L110" s="152">
        <f t="shared" si="6"/>
        <v>999</v>
      </c>
      <c r="M110" s="172">
        <f t="shared" si="7"/>
        <v>999</v>
      </c>
      <c r="N110" s="170"/>
      <c r="O110" s="93"/>
      <c r="P110" s="109">
        <f t="shared" si="8"/>
        <v>999</v>
      </c>
      <c r="Q110" s="93"/>
    </row>
    <row r="111" spans="1:17" s="11" customFormat="1" ht="18.899999999999999" customHeight="1" x14ac:dyDescent="0.25">
      <c r="A111" s="153">
        <v>105</v>
      </c>
      <c r="B111" s="91"/>
      <c r="C111" s="91"/>
      <c r="D111" s="92"/>
      <c r="E111" s="166"/>
      <c r="F111" s="93"/>
      <c r="G111" s="93"/>
      <c r="H111" s="277"/>
      <c r="I111" s="173"/>
      <c r="J111" s="150" t="e">
        <f>IF(AND(Q111="",#REF!&gt;0,#REF!&lt;5),K111,)</f>
        <v>#REF!</v>
      </c>
      <c r="K111" s="148" t="str">
        <f>IF(D111="","ZZZ9",IF(AND(#REF!&gt;0,#REF!&lt;5),D111&amp;#REF!,D111&amp;"9"))</f>
        <v>ZZZ9</v>
      </c>
      <c r="L111" s="152">
        <f t="shared" si="6"/>
        <v>999</v>
      </c>
      <c r="M111" s="172">
        <f t="shared" si="7"/>
        <v>999</v>
      </c>
      <c r="N111" s="170"/>
      <c r="O111" s="93"/>
      <c r="P111" s="109">
        <f t="shared" si="8"/>
        <v>999</v>
      </c>
      <c r="Q111" s="93"/>
    </row>
    <row r="112" spans="1:17" s="11" customFormat="1" ht="18.899999999999999" customHeight="1" x14ac:dyDescent="0.25">
      <c r="A112" s="153">
        <v>106</v>
      </c>
      <c r="B112" s="91"/>
      <c r="C112" s="91"/>
      <c r="D112" s="92"/>
      <c r="E112" s="166"/>
      <c r="F112" s="93"/>
      <c r="G112" s="93"/>
      <c r="H112" s="277"/>
      <c r="I112" s="173"/>
      <c r="J112" s="150" t="e">
        <f>IF(AND(Q112="",#REF!&gt;0,#REF!&lt;5),K112,)</f>
        <v>#REF!</v>
      </c>
      <c r="K112" s="148" t="str">
        <f>IF(D112="","ZZZ9",IF(AND(#REF!&gt;0,#REF!&lt;5),D112&amp;#REF!,D112&amp;"9"))</f>
        <v>ZZZ9</v>
      </c>
      <c r="L112" s="152">
        <f t="shared" si="6"/>
        <v>999</v>
      </c>
      <c r="M112" s="172">
        <f t="shared" si="7"/>
        <v>999</v>
      </c>
      <c r="N112" s="170"/>
      <c r="O112" s="93"/>
      <c r="P112" s="109">
        <f t="shared" si="8"/>
        <v>999</v>
      </c>
      <c r="Q112" s="93"/>
    </row>
    <row r="113" spans="1:17" s="11" customFormat="1" ht="18.899999999999999" customHeight="1" x14ac:dyDescent="0.25">
      <c r="A113" s="153">
        <v>107</v>
      </c>
      <c r="B113" s="91"/>
      <c r="C113" s="91"/>
      <c r="D113" s="92"/>
      <c r="E113" s="166"/>
      <c r="F113" s="93"/>
      <c r="G113" s="93"/>
      <c r="H113" s="277"/>
      <c r="I113" s="173"/>
      <c r="J113" s="150" t="e">
        <f>IF(AND(Q113="",#REF!&gt;0,#REF!&lt;5),K113,)</f>
        <v>#REF!</v>
      </c>
      <c r="K113" s="148" t="str">
        <f>IF(D113="","ZZZ9",IF(AND(#REF!&gt;0,#REF!&lt;5),D113&amp;#REF!,D113&amp;"9"))</f>
        <v>ZZZ9</v>
      </c>
      <c r="L113" s="152">
        <f t="shared" si="6"/>
        <v>999</v>
      </c>
      <c r="M113" s="172">
        <f t="shared" si="7"/>
        <v>999</v>
      </c>
      <c r="N113" s="170"/>
      <c r="O113" s="93"/>
      <c r="P113" s="109">
        <f t="shared" si="8"/>
        <v>999</v>
      </c>
      <c r="Q113" s="93"/>
    </row>
    <row r="114" spans="1:17" s="11" customFormat="1" ht="18.899999999999999" customHeight="1" x14ac:dyDescent="0.25">
      <c r="A114" s="153">
        <v>108</v>
      </c>
      <c r="B114" s="91"/>
      <c r="C114" s="91"/>
      <c r="D114" s="92"/>
      <c r="E114" s="166"/>
      <c r="F114" s="93"/>
      <c r="G114" s="93"/>
      <c r="H114" s="277"/>
      <c r="I114" s="173"/>
      <c r="J114" s="150" t="e">
        <f>IF(AND(Q114="",#REF!&gt;0,#REF!&lt;5),K114,)</f>
        <v>#REF!</v>
      </c>
      <c r="K114" s="148" t="str">
        <f>IF(D114="","ZZZ9",IF(AND(#REF!&gt;0,#REF!&lt;5),D114&amp;#REF!,D114&amp;"9"))</f>
        <v>ZZZ9</v>
      </c>
      <c r="L114" s="152">
        <f t="shared" si="6"/>
        <v>999</v>
      </c>
      <c r="M114" s="172">
        <f t="shared" si="7"/>
        <v>999</v>
      </c>
      <c r="N114" s="170"/>
      <c r="O114" s="93"/>
      <c r="P114" s="109">
        <f t="shared" si="8"/>
        <v>999</v>
      </c>
      <c r="Q114" s="93"/>
    </row>
    <row r="115" spans="1:17" s="11" customFormat="1" ht="18.899999999999999" customHeight="1" x14ac:dyDescent="0.25">
      <c r="A115" s="153">
        <v>109</v>
      </c>
      <c r="B115" s="91"/>
      <c r="C115" s="91"/>
      <c r="D115" s="92"/>
      <c r="E115" s="166"/>
      <c r="F115" s="93"/>
      <c r="G115" s="93"/>
      <c r="H115" s="277"/>
      <c r="I115" s="173"/>
      <c r="J115" s="150" t="e">
        <f>IF(AND(Q115="",#REF!&gt;0,#REF!&lt;5),K115,)</f>
        <v>#REF!</v>
      </c>
      <c r="K115" s="148" t="str">
        <f>IF(D115="","ZZZ9",IF(AND(#REF!&gt;0,#REF!&lt;5),D115&amp;#REF!,D115&amp;"9"))</f>
        <v>ZZZ9</v>
      </c>
      <c r="L115" s="152">
        <f t="shared" si="6"/>
        <v>999</v>
      </c>
      <c r="M115" s="172">
        <f t="shared" si="7"/>
        <v>999</v>
      </c>
      <c r="N115" s="170"/>
      <c r="O115" s="93"/>
      <c r="P115" s="109">
        <f t="shared" si="8"/>
        <v>999</v>
      </c>
      <c r="Q115" s="93"/>
    </row>
    <row r="116" spans="1:17" s="11" customFormat="1" ht="18.899999999999999" customHeight="1" x14ac:dyDescent="0.25">
      <c r="A116" s="153">
        <v>110</v>
      </c>
      <c r="B116" s="91"/>
      <c r="C116" s="91"/>
      <c r="D116" s="92"/>
      <c r="E116" s="166"/>
      <c r="F116" s="93"/>
      <c r="G116" s="93"/>
      <c r="H116" s="277"/>
      <c r="I116" s="173"/>
      <c r="J116" s="150" t="e">
        <f>IF(AND(Q116="",#REF!&gt;0,#REF!&lt;5),K116,)</f>
        <v>#REF!</v>
      </c>
      <c r="K116" s="148" t="str">
        <f>IF(D116="","ZZZ9",IF(AND(#REF!&gt;0,#REF!&lt;5),D116&amp;#REF!,D116&amp;"9"))</f>
        <v>ZZZ9</v>
      </c>
      <c r="L116" s="152">
        <f t="shared" si="6"/>
        <v>999</v>
      </c>
      <c r="M116" s="172">
        <f t="shared" si="7"/>
        <v>999</v>
      </c>
      <c r="N116" s="170"/>
      <c r="O116" s="93"/>
      <c r="P116" s="109">
        <f t="shared" si="8"/>
        <v>999</v>
      </c>
      <c r="Q116" s="93"/>
    </row>
    <row r="117" spans="1:17" s="11" customFormat="1" ht="18.899999999999999" customHeight="1" x14ac:dyDescent="0.25">
      <c r="A117" s="153">
        <v>111</v>
      </c>
      <c r="B117" s="91"/>
      <c r="C117" s="91"/>
      <c r="D117" s="92"/>
      <c r="E117" s="166"/>
      <c r="F117" s="93"/>
      <c r="G117" s="93"/>
      <c r="H117" s="277"/>
      <c r="I117" s="173"/>
      <c r="J117" s="150" t="e">
        <f>IF(AND(Q117="",#REF!&gt;0,#REF!&lt;5),K117,)</f>
        <v>#REF!</v>
      </c>
      <c r="K117" s="148" t="str">
        <f>IF(D117="","ZZZ9",IF(AND(#REF!&gt;0,#REF!&lt;5),D117&amp;#REF!,D117&amp;"9"))</f>
        <v>ZZZ9</v>
      </c>
      <c r="L117" s="152">
        <f t="shared" si="6"/>
        <v>999</v>
      </c>
      <c r="M117" s="172">
        <f t="shared" si="7"/>
        <v>999</v>
      </c>
      <c r="N117" s="170"/>
      <c r="O117" s="93"/>
      <c r="P117" s="109">
        <f t="shared" si="8"/>
        <v>999</v>
      </c>
      <c r="Q117" s="93"/>
    </row>
    <row r="118" spans="1:17" s="11" customFormat="1" ht="18.899999999999999" customHeight="1" x14ac:dyDescent="0.25">
      <c r="A118" s="153">
        <v>112</v>
      </c>
      <c r="B118" s="91"/>
      <c r="C118" s="91"/>
      <c r="D118" s="92"/>
      <c r="E118" s="166"/>
      <c r="F118" s="93"/>
      <c r="G118" s="93"/>
      <c r="H118" s="277"/>
      <c r="I118" s="173"/>
      <c r="J118" s="150" t="e">
        <f>IF(AND(Q118="",#REF!&gt;0,#REF!&lt;5),K118,)</f>
        <v>#REF!</v>
      </c>
      <c r="K118" s="148" t="str">
        <f>IF(D118="","ZZZ9",IF(AND(#REF!&gt;0,#REF!&lt;5),D118&amp;#REF!,D118&amp;"9"))</f>
        <v>ZZZ9</v>
      </c>
      <c r="L118" s="152">
        <f t="shared" si="6"/>
        <v>999</v>
      </c>
      <c r="M118" s="172">
        <f t="shared" si="7"/>
        <v>999</v>
      </c>
      <c r="N118" s="170"/>
      <c r="O118" s="93"/>
      <c r="P118" s="109">
        <f t="shared" si="8"/>
        <v>999</v>
      </c>
      <c r="Q118" s="93"/>
    </row>
    <row r="119" spans="1:17" s="11" customFormat="1" ht="18.899999999999999" customHeight="1" x14ac:dyDescent="0.25">
      <c r="A119" s="153">
        <v>113</v>
      </c>
      <c r="B119" s="91"/>
      <c r="C119" s="91"/>
      <c r="D119" s="92"/>
      <c r="E119" s="166"/>
      <c r="F119" s="93"/>
      <c r="G119" s="93"/>
      <c r="H119" s="277"/>
      <c r="I119" s="173"/>
      <c r="J119" s="150" t="e">
        <f>IF(AND(Q119="",#REF!&gt;0,#REF!&lt;5),K119,)</f>
        <v>#REF!</v>
      </c>
      <c r="K119" s="148" t="str">
        <f>IF(D119="","ZZZ9",IF(AND(#REF!&gt;0,#REF!&lt;5),D119&amp;#REF!,D119&amp;"9"))</f>
        <v>ZZZ9</v>
      </c>
      <c r="L119" s="152">
        <f t="shared" si="6"/>
        <v>999</v>
      </c>
      <c r="M119" s="172">
        <f t="shared" si="7"/>
        <v>999</v>
      </c>
      <c r="N119" s="170"/>
      <c r="O119" s="93"/>
      <c r="P119" s="109">
        <f t="shared" si="8"/>
        <v>999</v>
      </c>
      <c r="Q119" s="93"/>
    </row>
    <row r="120" spans="1:17" s="11" customFormat="1" ht="18.899999999999999" customHeight="1" x14ac:dyDescent="0.25">
      <c r="A120" s="153">
        <v>114</v>
      </c>
      <c r="B120" s="91"/>
      <c r="C120" s="91"/>
      <c r="D120" s="92"/>
      <c r="E120" s="166"/>
      <c r="F120" s="93"/>
      <c r="G120" s="93"/>
      <c r="H120" s="277"/>
      <c r="I120" s="173"/>
      <c r="J120" s="150" t="e">
        <f>IF(AND(Q120="",#REF!&gt;0,#REF!&lt;5),K120,)</f>
        <v>#REF!</v>
      </c>
      <c r="K120" s="148" t="str">
        <f>IF(D120="","ZZZ9",IF(AND(#REF!&gt;0,#REF!&lt;5),D120&amp;#REF!,D120&amp;"9"))</f>
        <v>ZZZ9</v>
      </c>
      <c r="L120" s="152">
        <f t="shared" si="6"/>
        <v>999</v>
      </c>
      <c r="M120" s="172">
        <f t="shared" si="7"/>
        <v>999</v>
      </c>
      <c r="N120" s="170"/>
      <c r="O120" s="93"/>
      <c r="P120" s="109">
        <f t="shared" si="8"/>
        <v>999</v>
      </c>
      <c r="Q120" s="93"/>
    </row>
    <row r="121" spans="1:17" s="11" customFormat="1" ht="18.899999999999999" customHeight="1" x14ac:dyDescent="0.25">
      <c r="A121" s="153">
        <v>115</v>
      </c>
      <c r="B121" s="91"/>
      <c r="C121" s="91"/>
      <c r="D121" s="92"/>
      <c r="E121" s="166"/>
      <c r="F121" s="93"/>
      <c r="G121" s="93"/>
      <c r="H121" s="277"/>
      <c r="I121" s="173"/>
      <c r="J121" s="150" t="e">
        <f>IF(AND(Q121="",#REF!&gt;0,#REF!&lt;5),K121,)</f>
        <v>#REF!</v>
      </c>
      <c r="K121" s="148" t="str">
        <f>IF(D121="","ZZZ9",IF(AND(#REF!&gt;0,#REF!&lt;5),D121&amp;#REF!,D121&amp;"9"))</f>
        <v>ZZZ9</v>
      </c>
      <c r="L121" s="152">
        <f t="shared" si="6"/>
        <v>999</v>
      </c>
      <c r="M121" s="172">
        <f t="shared" si="7"/>
        <v>999</v>
      </c>
      <c r="N121" s="170"/>
      <c r="O121" s="93"/>
      <c r="P121" s="109">
        <f t="shared" si="8"/>
        <v>999</v>
      </c>
      <c r="Q121" s="93"/>
    </row>
    <row r="122" spans="1:17" s="11" customFormat="1" ht="18.899999999999999" customHeight="1" x14ac:dyDescent="0.25">
      <c r="A122" s="153">
        <v>116</v>
      </c>
      <c r="B122" s="91"/>
      <c r="C122" s="91"/>
      <c r="D122" s="92"/>
      <c r="E122" s="166"/>
      <c r="F122" s="93"/>
      <c r="G122" s="93"/>
      <c r="H122" s="277"/>
      <c r="I122" s="173"/>
      <c r="J122" s="150" t="e">
        <f>IF(AND(Q122="",#REF!&gt;0,#REF!&lt;5),K122,)</f>
        <v>#REF!</v>
      </c>
      <c r="K122" s="148" t="str">
        <f>IF(D122="","ZZZ9",IF(AND(#REF!&gt;0,#REF!&lt;5),D122&amp;#REF!,D122&amp;"9"))</f>
        <v>ZZZ9</v>
      </c>
      <c r="L122" s="152">
        <f t="shared" si="6"/>
        <v>999</v>
      </c>
      <c r="M122" s="172">
        <f t="shared" si="7"/>
        <v>999</v>
      </c>
      <c r="N122" s="170"/>
      <c r="O122" s="93"/>
      <c r="P122" s="109">
        <f t="shared" si="8"/>
        <v>999</v>
      </c>
      <c r="Q122" s="93"/>
    </row>
    <row r="123" spans="1:17" s="11" customFormat="1" ht="18.899999999999999" customHeight="1" x14ac:dyDescent="0.25">
      <c r="A123" s="153">
        <v>117</v>
      </c>
      <c r="B123" s="91"/>
      <c r="C123" s="91"/>
      <c r="D123" s="92"/>
      <c r="E123" s="166"/>
      <c r="F123" s="93"/>
      <c r="G123" s="93"/>
      <c r="H123" s="277"/>
      <c r="I123" s="173"/>
      <c r="J123" s="150" t="e">
        <f>IF(AND(Q123="",#REF!&gt;0,#REF!&lt;5),K123,)</f>
        <v>#REF!</v>
      </c>
      <c r="K123" s="148" t="str">
        <f>IF(D123="","ZZZ9",IF(AND(#REF!&gt;0,#REF!&lt;5),D123&amp;#REF!,D123&amp;"9"))</f>
        <v>ZZZ9</v>
      </c>
      <c r="L123" s="152">
        <f t="shared" si="6"/>
        <v>999</v>
      </c>
      <c r="M123" s="172">
        <f t="shared" si="7"/>
        <v>999</v>
      </c>
      <c r="N123" s="170"/>
      <c r="O123" s="93"/>
      <c r="P123" s="109">
        <f t="shared" si="8"/>
        <v>999</v>
      </c>
      <c r="Q123" s="93"/>
    </row>
    <row r="124" spans="1:17" s="11" customFormat="1" ht="18.899999999999999" customHeight="1" x14ac:dyDescent="0.25">
      <c r="A124" s="153">
        <v>118</v>
      </c>
      <c r="B124" s="91"/>
      <c r="C124" s="91"/>
      <c r="D124" s="92"/>
      <c r="E124" s="166"/>
      <c r="F124" s="93"/>
      <c r="G124" s="93"/>
      <c r="H124" s="277"/>
      <c r="I124" s="173"/>
      <c r="J124" s="150" t="e">
        <f>IF(AND(Q124="",#REF!&gt;0,#REF!&lt;5),K124,)</f>
        <v>#REF!</v>
      </c>
      <c r="K124" s="148" t="str">
        <f>IF(D124="","ZZZ9",IF(AND(#REF!&gt;0,#REF!&lt;5),D124&amp;#REF!,D124&amp;"9"))</f>
        <v>ZZZ9</v>
      </c>
      <c r="L124" s="152">
        <f t="shared" si="6"/>
        <v>999</v>
      </c>
      <c r="M124" s="172">
        <f t="shared" si="7"/>
        <v>999</v>
      </c>
      <c r="N124" s="170"/>
      <c r="O124" s="93"/>
      <c r="P124" s="109">
        <f t="shared" si="8"/>
        <v>999</v>
      </c>
      <c r="Q124" s="93"/>
    </row>
    <row r="125" spans="1:17" s="11" customFormat="1" ht="18.899999999999999" customHeight="1" x14ac:dyDescent="0.25">
      <c r="A125" s="153">
        <v>119</v>
      </c>
      <c r="B125" s="91"/>
      <c r="C125" s="91"/>
      <c r="D125" s="92"/>
      <c r="E125" s="166"/>
      <c r="F125" s="93"/>
      <c r="G125" s="93"/>
      <c r="H125" s="277"/>
      <c r="I125" s="173"/>
      <c r="J125" s="150" t="e">
        <f>IF(AND(Q125="",#REF!&gt;0,#REF!&lt;5),K125,)</f>
        <v>#REF!</v>
      </c>
      <c r="K125" s="148" t="str">
        <f>IF(D125="","ZZZ9",IF(AND(#REF!&gt;0,#REF!&lt;5),D125&amp;#REF!,D125&amp;"9"))</f>
        <v>ZZZ9</v>
      </c>
      <c r="L125" s="152">
        <f t="shared" si="6"/>
        <v>999</v>
      </c>
      <c r="M125" s="172">
        <f t="shared" si="7"/>
        <v>999</v>
      </c>
      <c r="N125" s="170"/>
      <c r="O125" s="93"/>
      <c r="P125" s="109">
        <f t="shared" si="8"/>
        <v>999</v>
      </c>
      <c r="Q125" s="93"/>
    </row>
    <row r="126" spans="1:17" s="11" customFormat="1" ht="18.899999999999999" customHeight="1" x14ac:dyDescent="0.25">
      <c r="A126" s="153">
        <v>120</v>
      </c>
      <c r="B126" s="91"/>
      <c r="C126" s="91"/>
      <c r="D126" s="92"/>
      <c r="E126" s="166"/>
      <c r="F126" s="93"/>
      <c r="G126" s="93"/>
      <c r="H126" s="277"/>
      <c r="I126" s="173"/>
      <c r="J126" s="150" t="e">
        <f>IF(AND(Q126="",#REF!&gt;0,#REF!&lt;5),K126,)</f>
        <v>#REF!</v>
      </c>
      <c r="K126" s="148" t="str">
        <f>IF(D126="","ZZZ9",IF(AND(#REF!&gt;0,#REF!&lt;5),D126&amp;#REF!,D126&amp;"9"))</f>
        <v>ZZZ9</v>
      </c>
      <c r="L126" s="152">
        <f t="shared" si="6"/>
        <v>999</v>
      </c>
      <c r="M126" s="172">
        <f t="shared" si="7"/>
        <v>999</v>
      </c>
      <c r="N126" s="170"/>
      <c r="O126" s="93"/>
      <c r="P126" s="109">
        <f t="shared" si="8"/>
        <v>999</v>
      </c>
      <c r="Q126" s="93"/>
    </row>
    <row r="127" spans="1:17" s="11" customFormat="1" ht="18.899999999999999" customHeight="1" x14ac:dyDescent="0.25">
      <c r="A127" s="153">
        <v>121</v>
      </c>
      <c r="B127" s="91"/>
      <c r="C127" s="91"/>
      <c r="D127" s="92"/>
      <c r="E127" s="166"/>
      <c r="F127" s="93"/>
      <c r="G127" s="93"/>
      <c r="H127" s="277"/>
      <c r="I127" s="173"/>
      <c r="J127" s="150" t="e">
        <f>IF(AND(Q127="",#REF!&gt;0,#REF!&lt;5),K127,)</f>
        <v>#REF!</v>
      </c>
      <c r="K127" s="148" t="str">
        <f>IF(D127="","ZZZ9",IF(AND(#REF!&gt;0,#REF!&lt;5),D127&amp;#REF!,D127&amp;"9"))</f>
        <v>ZZZ9</v>
      </c>
      <c r="L127" s="152">
        <f t="shared" si="6"/>
        <v>999</v>
      </c>
      <c r="M127" s="172">
        <f t="shared" si="7"/>
        <v>999</v>
      </c>
      <c r="N127" s="170"/>
      <c r="O127" s="93"/>
      <c r="P127" s="109">
        <f t="shared" si="8"/>
        <v>999</v>
      </c>
      <c r="Q127" s="93"/>
    </row>
    <row r="128" spans="1:17" s="11" customFormat="1" ht="18.899999999999999" customHeight="1" x14ac:dyDescent="0.25">
      <c r="A128" s="153">
        <v>122</v>
      </c>
      <c r="B128" s="91"/>
      <c r="C128" s="91"/>
      <c r="D128" s="92"/>
      <c r="E128" s="166"/>
      <c r="F128" s="93"/>
      <c r="G128" s="93"/>
      <c r="H128" s="277"/>
      <c r="I128" s="173"/>
      <c r="J128" s="150" t="e">
        <f>IF(AND(Q128="",#REF!&gt;0,#REF!&lt;5),K128,)</f>
        <v>#REF!</v>
      </c>
      <c r="K128" s="148" t="str">
        <f>IF(D128="","ZZZ9",IF(AND(#REF!&gt;0,#REF!&lt;5),D128&amp;#REF!,D128&amp;"9"))</f>
        <v>ZZZ9</v>
      </c>
      <c r="L128" s="152">
        <f t="shared" si="6"/>
        <v>999</v>
      </c>
      <c r="M128" s="172">
        <f t="shared" si="7"/>
        <v>999</v>
      </c>
      <c r="N128" s="170"/>
      <c r="O128" s="93"/>
      <c r="P128" s="109">
        <f t="shared" si="8"/>
        <v>999</v>
      </c>
      <c r="Q128" s="93"/>
    </row>
    <row r="129" spans="1:17" s="11" customFormat="1" ht="18.899999999999999" customHeight="1" x14ac:dyDescent="0.25">
      <c r="A129" s="153">
        <v>123</v>
      </c>
      <c r="B129" s="91"/>
      <c r="C129" s="91"/>
      <c r="D129" s="92"/>
      <c r="E129" s="166"/>
      <c r="F129" s="93"/>
      <c r="G129" s="93"/>
      <c r="H129" s="277"/>
      <c r="I129" s="173"/>
      <c r="J129" s="150" t="e">
        <f>IF(AND(Q129="",#REF!&gt;0,#REF!&lt;5),K129,)</f>
        <v>#REF!</v>
      </c>
      <c r="K129" s="148" t="str">
        <f>IF(D129="","ZZZ9",IF(AND(#REF!&gt;0,#REF!&lt;5),D129&amp;#REF!,D129&amp;"9"))</f>
        <v>ZZZ9</v>
      </c>
      <c r="L129" s="152">
        <f t="shared" si="6"/>
        <v>999</v>
      </c>
      <c r="M129" s="172">
        <f t="shared" si="7"/>
        <v>999</v>
      </c>
      <c r="N129" s="170"/>
      <c r="O129" s="93"/>
      <c r="P129" s="109">
        <f t="shared" si="8"/>
        <v>999</v>
      </c>
      <c r="Q129" s="93"/>
    </row>
    <row r="130" spans="1:17" s="11" customFormat="1" ht="18.899999999999999" customHeight="1" x14ac:dyDescent="0.25">
      <c r="A130" s="153">
        <v>124</v>
      </c>
      <c r="B130" s="91"/>
      <c r="C130" s="91"/>
      <c r="D130" s="92"/>
      <c r="E130" s="166"/>
      <c r="F130" s="93"/>
      <c r="G130" s="93"/>
      <c r="H130" s="277"/>
      <c r="I130" s="173"/>
      <c r="J130" s="150" t="e">
        <f>IF(AND(Q130="",#REF!&gt;0,#REF!&lt;5),K130,)</f>
        <v>#REF!</v>
      </c>
      <c r="K130" s="148" t="str">
        <f>IF(D130="","ZZZ9",IF(AND(#REF!&gt;0,#REF!&lt;5),D130&amp;#REF!,D130&amp;"9"))</f>
        <v>ZZZ9</v>
      </c>
      <c r="L130" s="152">
        <f t="shared" si="6"/>
        <v>999</v>
      </c>
      <c r="M130" s="172">
        <f t="shared" si="7"/>
        <v>999</v>
      </c>
      <c r="N130" s="170"/>
      <c r="O130" s="93"/>
      <c r="P130" s="109">
        <f t="shared" si="8"/>
        <v>999</v>
      </c>
      <c r="Q130" s="93"/>
    </row>
    <row r="131" spans="1:17" s="11" customFormat="1" ht="18.899999999999999" customHeight="1" x14ac:dyDescent="0.25">
      <c r="A131" s="153">
        <v>125</v>
      </c>
      <c r="B131" s="91"/>
      <c r="C131" s="91"/>
      <c r="D131" s="92"/>
      <c r="E131" s="166"/>
      <c r="F131" s="93"/>
      <c r="G131" s="93"/>
      <c r="H131" s="277"/>
      <c r="I131" s="173"/>
      <c r="J131" s="150" t="e">
        <f>IF(AND(Q131="",#REF!&gt;0,#REF!&lt;5),K131,)</f>
        <v>#REF!</v>
      </c>
      <c r="K131" s="148" t="str">
        <f>IF(D131="","ZZZ9",IF(AND(#REF!&gt;0,#REF!&lt;5),D131&amp;#REF!,D131&amp;"9"))</f>
        <v>ZZZ9</v>
      </c>
      <c r="L131" s="152">
        <f t="shared" si="6"/>
        <v>999</v>
      </c>
      <c r="M131" s="172">
        <f t="shared" si="7"/>
        <v>999</v>
      </c>
      <c r="N131" s="170"/>
      <c r="O131" s="93"/>
      <c r="P131" s="109">
        <f t="shared" si="8"/>
        <v>999</v>
      </c>
      <c r="Q131" s="93"/>
    </row>
    <row r="132" spans="1:17" s="11" customFormat="1" ht="18.899999999999999" customHeight="1" x14ac:dyDescent="0.25">
      <c r="A132" s="153">
        <v>126</v>
      </c>
      <c r="B132" s="91"/>
      <c r="C132" s="91"/>
      <c r="D132" s="92"/>
      <c r="E132" s="166"/>
      <c r="F132" s="93"/>
      <c r="G132" s="93"/>
      <c r="H132" s="277"/>
      <c r="I132" s="173"/>
      <c r="J132" s="150" t="e">
        <f>IF(AND(Q132="",#REF!&gt;0,#REF!&lt;5),K132,)</f>
        <v>#REF!</v>
      </c>
      <c r="K132" s="148" t="str">
        <f>IF(D132="","ZZZ9",IF(AND(#REF!&gt;0,#REF!&lt;5),D132&amp;#REF!,D132&amp;"9"))</f>
        <v>ZZZ9</v>
      </c>
      <c r="L132" s="152">
        <f t="shared" si="6"/>
        <v>999</v>
      </c>
      <c r="M132" s="172">
        <f t="shared" si="7"/>
        <v>999</v>
      </c>
      <c r="N132" s="170"/>
      <c r="O132" s="93"/>
      <c r="P132" s="109">
        <f t="shared" si="8"/>
        <v>999</v>
      </c>
      <c r="Q132" s="93"/>
    </row>
    <row r="133" spans="1:17" s="11" customFormat="1" ht="18.899999999999999" customHeight="1" x14ac:dyDescent="0.25">
      <c r="A133" s="153">
        <v>127</v>
      </c>
      <c r="B133" s="91"/>
      <c r="C133" s="91"/>
      <c r="D133" s="92"/>
      <c r="E133" s="166"/>
      <c r="F133" s="93"/>
      <c r="G133" s="93"/>
      <c r="H133" s="277"/>
      <c r="I133" s="173"/>
      <c r="J133" s="150" t="e">
        <f>IF(AND(Q133="",#REF!&gt;0,#REF!&lt;5),K133,)</f>
        <v>#REF!</v>
      </c>
      <c r="K133" s="148" t="str">
        <f>IF(D133="","ZZZ9",IF(AND(#REF!&gt;0,#REF!&lt;5),D133&amp;#REF!,D133&amp;"9"))</f>
        <v>ZZZ9</v>
      </c>
      <c r="L133" s="152">
        <f t="shared" si="6"/>
        <v>999</v>
      </c>
      <c r="M133" s="172">
        <f t="shared" si="7"/>
        <v>999</v>
      </c>
      <c r="N133" s="170"/>
      <c r="O133" s="93"/>
      <c r="P133" s="109">
        <f t="shared" si="8"/>
        <v>999</v>
      </c>
      <c r="Q133" s="93"/>
    </row>
    <row r="134" spans="1:17" s="11" customFormat="1" ht="18.899999999999999" customHeight="1" x14ac:dyDescent="0.25">
      <c r="A134" s="153">
        <v>128</v>
      </c>
      <c r="B134" s="91"/>
      <c r="C134" s="91"/>
      <c r="D134" s="92"/>
      <c r="E134" s="166"/>
      <c r="F134" s="93"/>
      <c r="G134" s="93"/>
      <c r="H134" s="277"/>
      <c r="I134" s="173"/>
      <c r="J134" s="150" t="e">
        <f>IF(AND(Q134="",#REF!&gt;0,#REF!&lt;5),K134,)</f>
        <v>#REF!</v>
      </c>
      <c r="K134" s="148" t="str">
        <f>IF(D134="","ZZZ9",IF(AND(#REF!&gt;0,#REF!&lt;5),D134&amp;#REF!,D134&amp;"9"))</f>
        <v>ZZZ9</v>
      </c>
      <c r="L134" s="152">
        <f t="shared" si="6"/>
        <v>999</v>
      </c>
      <c r="M134" s="172">
        <f t="shared" si="7"/>
        <v>999</v>
      </c>
      <c r="N134" s="170"/>
      <c r="O134" s="173"/>
      <c r="P134" s="174">
        <f t="shared" si="8"/>
        <v>999</v>
      </c>
      <c r="Q134" s="173"/>
    </row>
    <row r="135" spans="1:17" x14ac:dyDescent="0.25">
      <c r="A135" s="153">
        <v>129</v>
      </c>
      <c r="B135" s="91"/>
      <c r="C135" s="91"/>
      <c r="D135" s="92"/>
      <c r="E135" s="166"/>
      <c r="F135" s="93"/>
      <c r="G135" s="93"/>
      <c r="H135" s="277"/>
      <c r="I135" s="173"/>
      <c r="J135" s="150" t="e">
        <f>IF(AND(Q135="",#REF!&gt;0,#REF!&lt;5),K135,)</f>
        <v>#REF!</v>
      </c>
      <c r="K135" s="148" t="str">
        <f>IF(D135="","ZZZ9",IF(AND(#REF!&gt;0,#REF!&lt;5),D135&amp;#REF!,D135&amp;"9"))</f>
        <v>ZZZ9</v>
      </c>
      <c r="L135" s="152">
        <f t="shared" ref="L135:L156" si="9">IF(Q135="",999,Q135)</f>
        <v>999</v>
      </c>
      <c r="M135" s="172">
        <f t="shared" ref="M135:M156" si="10">IF(P135=999,999,1)</f>
        <v>999</v>
      </c>
      <c r="N135" s="170"/>
      <c r="O135" s="93"/>
      <c r="P135" s="109">
        <f t="shared" ref="P135:P156" si="11">IF(N135="DA",1,IF(N135="WC",2,IF(N135="SE",3,IF(N135="Q",4,IF(N135="LL",5,999)))))</f>
        <v>999</v>
      </c>
      <c r="Q135" s="93"/>
    </row>
    <row r="136" spans="1:17" x14ac:dyDescent="0.25">
      <c r="A136" s="153">
        <v>130</v>
      </c>
      <c r="B136" s="91"/>
      <c r="C136" s="91"/>
      <c r="D136" s="92"/>
      <c r="E136" s="166"/>
      <c r="F136" s="93"/>
      <c r="G136" s="93"/>
      <c r="H136" s="277"/>
      <c r="I136" s="173"/>
      <c r="J136" s="150" t="e">
        <f>IF(AND(Q136="",#REF!&gt;0,#REF!&lt;5),K136,)</f>
        <v>#REF!</v>
      </c>
      <c r="K136" s="148" t="str">
        <f>IF(D136="","ZZZ9",IF(AND(#REF!&gt;0,#REF!&lt;5),D136&amp;#REF!,D136&amp;"9"))</f>
        <v>ZZZ9</v>
      </c>
      <c r="L136" s="152">
        <f t="shared" si="9"/>
        <v>999</v>
      </c>
      <c r="M136" s="172">
        <f t="shared" si="10"/>
        <v>999</v>
      </c>
      <c r="N136" s="170"/>
      <c r="O136" s="93"/>
      <c r="P136" s="109">
        <f t="shared" si="11"/>
        <v>999</v>
      </c>
      <c r="Q136" s="93"/>
    </row>
    <row r="137" spans="1:17" x14ac:dyDescent="0.25">
      <c r="A137" s="153">
        <v>131</v>
      </c>
      <c r="B137" s="91"/>
      <c r="C137" s="91"/>
      <c r="D137" s="92"/>
      <c r="E137" s="166"/>
      <c r="F137" s="93"/>
      <c r="G137" s="93"/>
      <c r="H137" s="277"/>
      <c r="I137" s="173"/>
      <c r="J137" s="150" t="e">
        <f>IF(AND(Q137="",#REF!&gt;0,#REF!&lt;5),K137,)</f>
        <v>#REF!</v>
      </c>
      <c r="K137" s="148" t="str">
        <f>IF(D137="","ZZZ9",IF(AND(#REF!&gt;0,#REF!&lt;5),D137&amp;#REF!,D137&amp;"9"))</f>
        <v>ZZZ9</v>
      </c>
      <c r="L137" s="152">
        <f t="shared" si="9"/>
        <v>999</v>
      </c>
      <c r="M137" s="172">
        <f t="shared" si="10"/>
        <v>999</v>
      </c>
      <c r="N137" s="170"/>
      <c r="O137" s="93"/>
      <c r="P137" s="109">
        <f t="shared" si="11"/>
        <v>999</v>
      </c>
      <c r="Q137" s="93"/>
    </row>
    <row r="138" spans="1:17" x14ac:dyDescent="0.25">
      <c r="A138" s="153">
        <v>132</v>
      </c>
      <c r="B138" s="91"/>
      <c r="C138" s="91"/>
      <c r="D138" s="92"/>
      <c r="E138" s="166"/>
      <c r="F138" s="93"/>
      <c r="G138" s="93"/>
      <c r="H138" s="277"/>
      <c r="I138" s="173"/>
      <c r="J138" s="150" t="e">
        <f>IF(AND(Q138="",#REF!&gt;0,#REF!&lt;5),K138,)</f>
        <v>#REF!</v>
      </c>
      <c r="K138" s="148" t="str">
        <f>IF(D138="","ZZZ9",IF(AND(#REF!&gt;0,#REF!&lt;5),D138&amp;#REF!,D138&amp;"9"))</f>
        <v>ZZZ9</v>
      </c>
      <c r="L138" s="152">
        <f t="shared" si="9"/>
        <v>999</v>
      </c>
      <c r="M138" s="172">
        <f t="shared" si="10"/>
        <v>999</v>
      </c>
      <c r="N138" s="170"/>
      <c r="O138" s="93"/>
      <c r="P138" s="109">
        <f t="shared" si="11"/>
        <v>999</v>
      </c>
      <c r="Q138" s="93"/>
    </row>
    <row r="139" spans="1:17" x14ac:dyDescent="0.25">
      <c r="A139" s="153">
        <v>133</v>
      </c>
      <c r="B139" s="91"/>
      <c r="C139" s="91"/>
      <c r="D139" s="92"/>
      <c r="E139" s="166"/>
      <c r="F139" s="93"/>
      <c r="G139" s="93"/>
      <c r="H139" s="277"/>
      <c r="I139" s="173"/>
      <c r="J139" s="150" t="e">
        <f>IF(AND(Q139="",#REF!&gt;0,#REF!&lt;5),K139,)</f>
        <v>#REF!</v>
      </c>
      <c r="K139" s="148" t="str">
        <f>IF(D139="","ZZZ9",IF(AND(#REF!&gt;0,#REF!&lt;5),D139&amp;#REF!,D139&amp;"9"))</f>
        <v>ZZZ9</v>
      </c>
      <c r="L139" s="152">
        <f t="shared" si="9"/>
        <v>999</v>
      </c>
      <c r="M139" s="172">
        <f t="shared" si="10"/>
        <v>999</v>
      </c>
      <c r="N139" s="170"/>
      <c r="O139" s="93"/>
      <c r="P139" s="109">
        <f t="shared" si="11"/>
        <v>999</v>
      </c>
      <c r="Q139" s="93"/>
    </row>
    <row r="140" spans="1:17" x14ac:dyDescent="0.25">
      <c r="A140" s="153">
        <v>134</v>
      </c>
      <c r="B140" s="91"/>
      <c r="C140" s="91"/>
      <c r="D140" s="92"/>
      <c r="E140" s="166"/>
      <c r="F140" s="93"/>
      <c r="G140" s="93"/>
      <c r="H140" s="277"/>
      <c r="I140" s="173"/>
      <c r="J140" s="150" t="e">
        <f>IF(AND(Q140="",#REF!&gt;0,#REF!&lt;5),K140,)</f>
        <v>#REF!</v>
      </c>
      <c r="K140" s="148" t="str">
        <f>IF(D140="","ZZZ9",IF(AND(#REF!&gt;0,#REF!&lt;5),D140&amp;#REF!,D140&amp;"9"))</f>
        <v>ZZZ9</v>
      </c>
      <c r="L140" s="152">
        <f t="shared" si="9"/>
        <v>999</v>
      </c>
      <c r="M140" s="172">
        <f t="shared" si="10"/>
        <v>999</v>
      </c>
      <c r="N140" s="170"/>
      <c r="O140" s="93"/>
      <c r="P140" s="109">
        <f t="shared" si="11"/>
        <v>999</v>
      </c>
      <c r="Q140" s="93"/>
    </row>
    <row r="141" spans="1:17" x14ac:dyDescent="0.25">
      <c r="A141" s="153">
        <v>135</v>
      </c>
      <c r="B141" s="91"/>
      <c r="C141" s="91"/>
      <c r="D141" s="92"/>
      <c r="E141" s="166"/>
      <c r="F141" s="93"/>
      <c r="G141" s="93"/>
      <c r="H141" s="277"/>
      <c r="I141" s="173"/>
      <c r="J141" s="150" t="e">
        <f>IF(AND(Q141="",#REF!&gt;0,#REF!&lt;5),K141,)</f>
        <v>#REF!</v>
      </c>
      <c r="K141" s="148" t="str">
        <f>IF(D141="","ZZZ9",IF(AND(#REF!&gt;0,#REF!&lt;5),D141&amp;#REF!,D141&amp;"9"))</f>
        <v>ZZZ9</v>
      </c>
      <c r="L141" s="152">
        <f t="shared" si="9"/>
        <v>999</v>
      </c>
      <c r="M141" s="172">
        <f t="shared" si="10"/>
        <v>999</v>
      </c>
      <c r="N141" s="170"/>
      <c r="O141" s="173"/>
      <c r="P141" s="174">
        <f t="shared" si="11"/>
        <v>999</v>
      </c>
      <c r="Q141" s="173"/>
    </row>
    <row r="142" spans="1:17" x14ac:dyDescent="0.25">
      <c r="A142" s="153">
        <v>136</v>
      </c>
      <c r="B142" s="91"/>
      <c r="C142" s="91"/>
      <c r="D142" s="92"/>
      <c r="E142" s="166"/>
      <c r="F142" s="93"/>
      <c r="G142" s="93"/>
      <c r="H142" s="277"/>
      <c r="I142" s="173"/>
      <c r="J142" s="150" t="e">
        <f>IF(AND(Q142="",#REF!&gt;0,#REF!&lt;5),K142,)</f>
        <v>#REF!</v>
      </c>
      <c r="K142" s="148" t="str">
        <f>IF(D142="","ZZZ9",IF(AND(#REF!&gt;0,#REF!&lt;5),D142&amp;#REF!,D142&amp;"9"))</f>
        <v>ZZZ9</v>
      </c>
      <c r="L142" s="152">
        <f t="shared" si="9"/>
        <v>999</v>
      </c>
      <c r="M142" s="172">
        <f t="shared" si="10"/>
        <v>999</v>
      </c>
      <c r="N142" s="170"/>
      <c r="O142" s="93"/>
      <c r="P142" s="109">
        <f t="shared" si="11"/>
        <v>999</v>
      </c>
      <c r="Q142" s="93"/>
    </row>
    <row r="143" spans="1:17" x14ac:dyDescent="0.25">
      <c r="A143" s="153">
        <v>137</v>
      </c>
      <c r="B143" s="91"/>
      <c r="C143" s="91"/>
      <c r="D143" s="92"/>
      <c r="E143" s="166"/>
      <c r="F143" s="93"/>
      <c r="G143" s="93"/>
      <c r="H143" s="277"/>
      <c r="I143" s="173"/>
      <c r="J143" s="150" t="e">
        <f>IF(AND(Q143="",#REF!&gt;0,#REF!&lt;5),K143,)</f>
        <v>#REF!</v>
      </c>
      <c r="K143" s="148" t="str">
        <f>IF(D143="","ZZZ9",IF(AND(#REF!&gt;0,#REF!&lt;5),D143&amp;#REF!,D143&amp;"9"))</f>
        <v>ZZZ9</v>
      </c>
      <c r="L143" s="152">
        <f t="shared" si="9"/>
        <v>999</v>
      </c>
      <c r="M143" s="172">
        <f t="shared" si="10"/>
        <v>999</v>
      </c>
      <c r="N143" s="170"/>
      <c r="O143" s="93"/>
      <c r="P143" s="109">
        <f t="shared" si="11"/>
        <v>999</v>
      </c>
      <c r="Q143" s="93"/>
    </row>
    <row r="144" spans="1:17" x14ac:dyDescent="0.25">
      <c r="A144" s="153">
        <v>138</v>
      </c>
      <c r="B144" s="91"/>
      <c r="C144" s="91"/>
      <c r="D144" s="92"/>
      <c r="E144" s="166"/>
      <c r="F144" s="93"/>
      <c r="G144" s="93"/>
      <c r="H144" s="277"/>
      <c r="I144" s="173"/>
      <c r="J144" s="150" t="e">
        <f>IF(AND(Q144="",#REF!&gt;0,#REF!&lt;5),K144,)</f>
        <v>#REF!</v>
      </c>
      <c r="K144" s="148" t="str">
        <f>IF(D144="","ZZZ9",IF(AND(#REF!&gt;0,#REF!&lt;5),D144&amp;#REF!,D144&amp;"9"))</f>
        <v>ZZZ9</v>
      </c>
      <c r="L144" s="152">
        <f t="shared" si="9"/>
        <v>999</v>
      </c>
      <c r="M144" s="172">
        <f t="shared" si="10"/>
        <v>999</v>
      </c>
      <c r="N144" s="170"/>
      <c r="O144" s="93"/>
      <c r="P144" s="109">
        <f t="shared" si="11"/>
        <v>999</v>
      </c>
      <c r="Q144" s="93"/>
    </row>
    <row r="145" spans="1:17" x14ac:dyDescent="0.25">
      <c r="A145" s="153">
        <v>139</v>
      </c>
      <c r="B145" s="91"/>
      <c r="C145" s="91"/>
      <c r="D145" s="92"/>
      <c r="E145" s="166"/>
      <c r="F145" s="93"/>
      <c r="G145" s="93"/>
      <c r="H145" s="277"/>
      <c r="I145" s="173"/>
      <c r="J145" s="150" t="e">
        <f>IF(AND(Q145="",#REF!&gt;0,#REF!&lt;5),K145,)</f>
        <v>#REF!</v>
      </c>
      <c r="K145" s="148" t="str">
        <f>IF(D145="","ZZZ9",IF(AND(#REF!&gt;0,#REF!&lt;5),D145&amp;#REF!,D145&amp;"9"))</f>
        <v>ZZZ9</v>
      </c>
      <c r="L145" s="152">
        <f t="shared" si="9"/>
        <v>999</v>
      </c>
      <c r="M145" s="172">
        <f t="shared" si="10"/>
        <v>999</v>
      </c>
      <c r="N145" s="170"/>
      <c r="O145" s="93"/>
      <c r="P145" s="109">
        <f t="shared" si="11"/>
        <v>999</v>
      </c>
      <c r="Q145" s="93"/>
    </row>
    <row r="146" spans="1:17" x14ac:dyDescent="0.25">
      <c r="A146" s="153">
        <v>140</v>
      </c>
      <c r="B146" s="91"/>
      <c r="C146" s="91"/>
      <c r="D146" s="92"/>
      <c r="E146" s="166"/>
      <c r="F146" s="93"/>
      <c r="G146" s="93"/>
      <c r="H146" s="277"/>
      <c r="I146" s="173"/>
      <c r="J146" s="150" t="e">
        <f>IF(AND(Q146="",#REF!&gt;0,#REF!&lt;5),K146,)</f>
        <v>#REF!</v>
      </c>
      <c r="K146" s="148" t="str">
        <f>IF(D146="","ZZZ9",IF(AND(#REF!&gt;0,#REF!&lt;5),D146&amp;#REF!,D146&amp;"9"))</f>
        <v>ZZZ9</v>
      </c>
      <c r="L146" s="152">
        <f t="shared" si="9"/>
        <v>999</v>
      </c>
      <c r="M146" s="172">
        <f t="shared" si="10"/>
        <v>999</v>
      </c>
      <c r="N146" s="170"/>
      <c r="O146" s="93"/>
      <c r="P146" s="109">
        <f t="shared" si="11"/>
        <v>999</v>
      </c>
      <c r="Q146" s="93"/>
    </row>
    <row r="147" spans="1:17" x14ac:dyDescent="0.25">
      <c r="A147" s="153">
        <v>141</v>
      </c>
      <c r="B147" s="91"/>
      <c r="C147" s="91"/>
      <c r="D147" s="92"/>
      <c r="E147" s="166"/>
      <c r="F147" s="93"/>
      <c r="G147" s="93"/>
      <c r="H147" s="277"/>
      <c r="I147" s="173"/>
      <c r="J147" s="150" t="e">
        <f>IF(AND(Q147="",#REF!&gt;0,#REF!&lt;5),K147,)</f>
        <v>#REF!</v>
      </c>
      <c r="K147" s="148" t="str">
        <f>IF(D147="","ZZZ9",IF(AND(#REF!&gt;0,#REF!&lt;5),D147&amp;#REF!,D147&amp;"9"))</f>
        <v>ZZZ9</v>
      </c>
      <c r="L147" s="152">
        <f t="shared" si="9"/>
        <v>999</v>
      </c>
      <c r="M147" s="172">
        <f t="shared" si="10"/>
        <v>999</v>
      </c>
      <c r="N147" s="170"/>
      <c r="O147" s="93"/>
      <c r="P147" s="109">
        <f t="shared" si="11"/>
        <v>999</v>
      </c>
      <c r="Q147" s="93"/>
    </row>
    <row r="148" spans="1:17" x14ac:dyDescent="0.25">
      <c r="A148" s="153">
        <v>142</v>
      </c>
      <c r="B148" s="91"/>
      <c r="C148" s="91"/>
      <c r="D148" s="92"/>
      <c r="E148" s="166"/>
      <c r="F148" s="93"/>
      <c r="G148" s="93"/>
      <c r="H148" s="277"/>
      <c r="I148" s="173"/>
      <c r="J148" s="150" t="e">
        <f>IF(AND(Q148="",#REF!&gt;0,#REF!&lt;5),K148,)</f>
        <v>#REF!</v>
      </c>
      <c r="K148" s="148" t="str">
        <f>IF(D148="","ZZZ9",IF(AND(#REF!&gt;0,#REF!&lt;5),D148&amp;#REF!,D148&amp;"9"))</f>
        <v>ZZZ9</v>
      </c>
      <c r="L148" s="152">
        <f t="shared" si="9"/>
        <v>999</v>
      </c>
      <c r="M148" s="172">
        <f t="shared" si="10"/>
        <v>999</v>
      </c>
      <c r="N148" s="170"/>
      <c r="O148" s="173"/>
      <c r="P148" s="174">
        <f t="shared" si="11"/>
        <v>999</v>
      </c>
      <c r="Q148" s="173"/>
    </row>
    <row r="149" spans="1:17" x14ac:dyDescent="0.25">
      <c r="A149" s="153">
        <v>143</v>
      </c>
      <c r="B149" s="91"/>
      <c r="C149" s="91"/>
      <c r="D149" s="92"/>
      <c r="E149" s="166"/>
      <c r="F149" s="93"/>
      <c r="G149" s="93"/>
      <c r="H149" s="277"/>
      <c r="I149" s="173"/>
      <c r="J149" s="150" t="e">
        <f>IF(AND(Q149="",#REF!&gt;0,#REF!&lt;5),K149,)</f>
        <v>#REF!</v>
      </c>
      <c r="K149" s="148" t="str">
        <f>IF(D149="","ZZZ9",IF(AND(#REF!&gt;0,#REF!&lt;5),D149&amp;#REF!,D149&amp;"9"))</f>
        <v>ZZZ9</v>
      </c>
      <c r="L149" s="152">
        <f t="shared" si="9"/>
        <v>999</v>
      </c>
      <c r="M149" s="172">
        <f t="shared" si="10"/>
        <v>999</v>
      </c>
      <c r="N149" s="170"/>
      <c r="O149" s="93"/>
      <c r="P149" s="109">
        <f t="shared" si="11"/>
        <v>999</v>
      </c>
      <c r="Q149" s="93"/>
    </row>
    <row r="150" spans="1:17" x14ac:dyDescent="0.25">
      <c r="A150" s="153">
        <v>144</v>
      </c>
      <c r="B150" s="91"/>
      <c r="C150" s="91"/>
      <c r="D150" s="92"/>
      <c r="E150" s="166"/>
      <c r="F150" s="93"/>
      <c r="G150" s="93"/>
      <c r="H150" s="277"/>
      <c r="I150" s="173"/>
      <c r="J150" s="150" t="e">
        <f>IF(AND(Q150="",#REF!&gt;0,#REF!&lt;5),K150,)</f>
        <v>#REF!</v>
      </c>
      <c r="K150" s="148" t="str">
        <f>IF(D150="","ZZZ9",IF(AND(#REF!&gt;0,#REF!&lt;5),D150&amp;#REF!,D150&amp;"9"))</f>
        <v>ZZZ9</v>
      </c>
      <c r="L150" s="152">
        <f t="shared" si="9"/>
        <v>999</v>
      </c>
      <c r="M150" s="172">
        <f t="shared" si="10"/>
        <v>999</v>
      </c>
      <c r="N150" s="170"/>
      <c r="O150" s="93"/>
      <c r="P150" s="109">
        <f t="shared" si="11"/>
        <v>999</v>
      </c>
      <c r="Q150" s="93"/>
    </row>
    <row r="151" spans="1:17" x14ac:dyDescent="0.25">
      <c r="A151" s="153">
        <v>145</v>
      </c>
      <c r="B151" s="91"/>
      <c r="C151" s="91"/>
      <c r="D151" s="92"/>
      <c r="E151" s="166"/>
      <c r="F151" s="93"/>
      <c r="G151" s="93"/>
      <c r="H151" s="277"/>
      <c r="I151" s="173"/>
      <c r="J151" s="150" t="e">
        <f>IF(AND(Q151="",#REF!&gt;0,#REF!&lt;5),K151,)</f>
        <v>#REF!</v>
      </c>
      <c r="K151" s="148" t="str">
        <f>IF(D151="","ZZZ9",IF(AND(#REF!&gt;0,#REF!&lt;5),D151&amp;#REF!,D151&amp;"9"))</f>
        <v>ZZZ9</v>
      </c>
      <c r="L151" s="152">
        <f t="shared" si="9"/>
        <v>999</v>
      </c>
      <c r="M151" s="172">
        <f t="shared" si="10"/>
        <v>999</v>
      </c>
      <c r="N151" s="170"/>
      <c r="O151" s="93"/>
      <c r="P151" s="109">
        <f t="shared" si="11"/>
        <v>999</v>
      </c>
      <c r="Q151" s="93"/>
    </row>
    <row r="152" spans="1:17" x14ac:dyDescent="0.25">
      <c r="A152" s="153">
        <v>146</v>
      </c>
      <c r="B152" s="91"/>
      <c r="C152" s="91"/>
      <c r="D152" s="92"/>
      <c r="E152" s="166"/>
      <c r="F152" s="93"/>
      <c r="G152" s="93"/>
      <c r="H152" s="277"/>
      <c r="I152" s="173"/>
      <c r="J152" s="150" t="e">
        <f>IF(AND(Q152="",#REF!&gt;0,#REF!&lt;5),K152,)</f>
        <v>#REF!</v>
      </c>
      <c r="K152" s="148" t="str">
        <f>IF(D152="","ZZZ9",IF(AND(#REF!&gt;0,#REF!&lt;5),D152&amp;#REF!,D152&amp;"9"))</f>
        <v>ZZZ9</v>
      </c>
      <c r="L152" s="152">
        <f t="shared" si="9"/>
        <v>999</v>
      </c>
      <c r="M152" s="172">
        <f t="shared" si="10"/>
        <v>999</v>
      </c>
      <c r="N152" s="170"/>
      <c r="O152" s="93"/>
      <c r="P152" s="109">
        <f t="shared" si="11"/>
        <v>999</v>
      </c>
      <c r="Q152" s="93"/>
    </row>
    <row r="153" spans="1:17" x14ac:dyDescent="0.25">
      <c r="A153" s="153">
        <v>147</v>
      </c>
      <c r="B153" s="91"/>
      <c r="C153" s="91"/>
      <c r="D153" s="92"/>
      <c r="E153" s="166"/>
      <c r="F153" s="93"/>
      <c r="G153" s="93"/>
      <c r="H153" s="277"/>
      <c r="I153" s="173"/>
      <c r="J153" s="150" t="e">
        <f>IF(AND(Q153="",#REF!&gt;0,#REF!&lt;5),K153,)</f>
        <v>#REF!</v>
      </c>
      <c r="K153" s="148" t="str">
        <f>IF(D153="","ZZZ9",IF(AND(#REF!&gt;0,#REF!&lt;5),D153&amp;#REF!,D153&amp;"9"))</f>
        <v>ZZZ9</v>
      </c>
      <c r="L153" s="152">
        <f t="shared" si="9"/>
        <v>999</v>
      </c>
      <c r="M153" s="172">
        <f t="shared" si="10"/>
        <v>999</v>
      </c>
      <c r="N153" s="170"/>
      <c r="O153" s="93"/>
      <c r="P153" s="109">
        <f t="shared" si="11"/>
        <v>999</v>
      </c>
      <c r="Q153" s="93"/>
    </row>
    <row r="154" spans="1:17" x14ac:dyDescent="0.25">
      <c r="A154" s="153">
        <v>148</v>
      </c>
      <c r="B154" s="91"/>
      <c r="C154" s="91"/>
      <c r="D154" s="92"/>
      <c r="E154" s="166"/>
      <c r="F154" s="93"/>
      <c r="G154" s="93"/>
      <c r="H154" s="277"/>
      <c r="I154" s="173"/>
      <c r="J154" s="150" t="e">
        <f>IF(AND(Q154="",#REF!&gt;0,#REF!&lt;5),K154,)</f>
        <v>#REF!</v>
      </c>
      <c r="K154" s="148" t="str">
        <f>IF(D154="","ZZZ9",IF(AND(#REF!&gt;0,#REF!&lt;5),D154&amp;#REF!,D154&amp;"9"))</f>
        <v>ZZZ9</v>
      </c>
      <c r="L154" s="152">
        <f t="shared" si="9"/>
        <v>999</v>
      </c>
      <c r="M154" s="172">
        <f t="shared" si="10"/>
        <v>999</v>
      </c>
      <c r="N154" s="170"/>
      <c r="O154" s="93"/>
      <c r="P154" s="109">
        <f t="shared" si="11"/>
        <v>999</v>
      </c>
      <c r="Q154" s="93"/>
    </row>
    <row r="155" spans="1:17" x14ac:dyDescent="0.25">
      <c r="A155" s="153">
        <v>149</v>
      </c>
      <c r="B155" s="91"/>
      <c r="C155" s="91"/>
      <c r="D155" s="92"/>
      <c r="E155" s="166"/>
      <c r="F155" s="93"/>
      <c r="G155" s="93"/>
      <c r="H155" s="277"/>
      <c r="I155" s="173"/>
      <c r="J155" s="150" t="e">
        <f>IF(AND(Q155="",#REF!&gt;0,#REF!&lt;5),K155,)</f>
        <v>#REF!</v>
      </c>
      <c r="K155" s="148" t="str">
        <f>IF(D155="","ZZZ9",IF(AND(#REF!&gt;0,#REF!&lt;5),D155&amp;#REF!,D155&amp;"9"))</f>
        <v>ZZZ9</v>
      </c>
      <c r="L155" s="152">
        <f t="shared" si="9"/>
        <v>999</v>
      </c>
      <c r="M155" s="172">
        <f t="shared" si="10"/>
        <v>999</v>
      </c>
      <c r="N155" s="170"/>
      <c r="O155" s="93"/>
      <c r="P155" s="109">
        <f t="shared" si="11"/>
        <v>999</v>
      </c>
      <c r="Q155" s="93"/>
    </row>
    <row r="156" spans="1:17" x14ac:dyDescent="0.25">
      <c r="A156" s="153">
        <v>150</v>
      </c>
      <c r="B156" s="91"/>
      <c r="C156" s="91"/>
      <c r="D156" s="92"/>
      <c r="E156" s="166"/>
      <c r="F156" s="93"/>
      <c r="G156" s="93"/>
      <c r="H156" s="277"/>
      <c r="I156" s="173"/>
      <c r="J156" s="150" t="e">
        <f>IF(AND(Q156="",#REF!&gt;0,#REF!&lt;5),K156,)</f>
        <v>#REF!</v>
      </c>
      <c r="K156" s="148" t="str">
        <f>IF(D156="","ZZZ9",IF(AND(#REF!&gt;0,#REF!&lt;5),D156&amp;#REF!,D156&amp;"9"))</f>
        <v>ZZZ9</v>
      </c>
      <c r="L156" s="152">
        <f t="shared" si="9"/>
        <v>999</v>
      </c>
      <c r="M156" s="172">
        <f t="shared" si="10"/>
        <v>999</v>
      </c>
      <c r="N156" s="170"/>
      <c r="O156" s="93"/>
      <c r="P156" s="109">
        <f t="shared" si="11"/>
        <v>999</v>
      </c>
      <c r="Q156" s="93"/>
    </row>
  </sheetData>
  <phoneticPr fontId="46" type="noConversion"/>
  <conditionalFormatting sqref="A7:D156">
    <cfRule type="expression" dxfId="50" priority="18" stopIfTrue="1">
      <formula>$Q7&gt;=1</formula>
    </cfRule>
  </conditionalFormatting>
  <conditionalFormatting sqref="B7:D37">
    <cfRule type="expression" dxfId="49" priority="1" stopIfTrue="1">
      <formula>$Q7&gt;=1</formula>
    </cfRule>
  </conditionalFormatting>
  <conditionalFormatting sqref="E7:E14">
    <cfRule type="expression" dxfId="48" priority="6" stopIfTrue="1">
      <formula>AND(ROUNDDOWN(($A$4-E7)/365.25,0)&lt;=13,G7&lt;&gt;"OK")</formula>
    </cfRule>
    <cfRule type="expression" dxfId="47" priority="7" stopIfTrue="1">
      <formula>AND(ROUNDDOWN(($A$4-E7)/365.25,0)&lt;=14,G7&lt;&gt;"OK")</formula>
    </cfRule>
    <cfRule type="expression" dxfId="46" priority="8" stopIfTrue="1">
      <formula>AND(ROUNDDOWN(($A$4-E7)/365.25,0)&lt;=17,G7&lt;&gt;"OK")</formula>
    </cfRule>
    <cfRule type="expression" dxfId="45" priority="11" stopIfTrue="1">
      <formula>AND(ROUNDDOWN(($A$4-E7)/365.25,0)&lt;=13,G7&lt;&gt;"OK")</formula>
    </cfRule>
    <cfRule type="expression" dxfId="44" priority="12" stopIfTrue="1">
      <formula>AND(ROUNDDOWN(($A$4-E7)/365.25,0)&lt;=14,G7&lt;&gt;"OK")</formula>
    </cfRule>
    <cfRule type="expression" dxfId="43" priority="13" stopIfTrue="1">
      <formula>AND(ROUNDDOWN(($A$4-E7)/365.25,0)&lt;=17,G7&lt;&gt;"OK")</formula>
    </cfRule>
  </conditionalFormatting>
  <conditionalFormatting sqref="E7:E27 E29:E37">
    <cfRule type="expression" dxfId="42" priority="2" stopIfTrue="1">
      <formula>AND(ROUNDDOWN(($A$4-E7)/365.25,0)&lt;=13,G7&lt;&gt;"OK")</formula>
    </cfRule>
    <cfRule type="expression" dxfId="41" priority="3" stopIfTrue="1">
      <formula>AND(ROUNDDOWN(($A$4-E7)/365.25,0)&lt;=14,G7&lt;&gt;"OK")</formula>
    </cfRule>
    <cfRule type="expression" dxfId="40" priority="4" stopIfTrue="1">
      <formula>AND(ROUNDDOWN(($A$4-E7)/365.25,0)&lt;=17,G7&lt;&gt;"OK")</formula>
    </cfRule>
  </conditionalFormatting>
  <conditionalFormatting sqref="E7:E156">
    <cfRule type="expression" dxfId="39" priority="14" stopIfTrue="1">
      <formula>AND(ROUNDDOWN(($A$4-E7)/365.25,0)&lt;=13,G7&lt;&gt;"OK")</formula>
    </cfRule>
    <cfRule type="expression" dxfId="38" priority="15" stopIfTrue="1">
      <formula>AND(ROUNDDOWN(($A$4-E7)/365.25,0)&lt;=14,G7&lt;&gt;"OK")</formula>
    </cfRule>
    <cfRule type="expression" dxfId="37" priority="16" stopIfTrue="1">
      <formula>AND(ROUNDDOWN(($A$4-E7)/365.25,0)&lt;=17,G7&lt;&gt;"OK")</formula>
    </cfRule>
  </conditionalFormatting>
  <conditionalFormatting sqref="J7:J156">
    <cfRule type="cellIs" dxfId="36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5A55C-FF4B-4B5A-BAD6-45F433B0A334}">
  <sheetPr codeName="Munka2">
    <tabColor indexed="11"/>
  </sheetPr>
  <dimension ref="A1:AK41"/>
  <sheetViews>
    <sheetView workbookViewId="0">
      <selection activeCell="Q18" sqref="Q18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310" t="str">
        <f>Altalanos!$A$6</f>
        <v>Diákolimpia Cs-Cs.Megye</v>
      </c>
      <c r="B1" s="310"/>
      <c r="C1" s="310"/>
      <c r="D1" s="310"/>
      <c r="E1" s="310"/>
      <c r="F1" s="310"/>
      <c r="G1" s="179"/>
      <c r="H1" s="182" t="s">
        <v>47</v>
      </c>
      <c r="I1" s="180"/>
      <c r="J1" s="181"/>
      <c r="L1" s="183"/>
      <c r="M1" s="184"/>
      <c r="N1" s="111"/>
      <c r="O1" s="111" t="s">
        <v>11</v>
      </c>
      <c r="P1" s="111"/>
      <c r="Q1" s="110"/>
      <c r="R1" s="111"/>
      <c r="AB1" s="268" t="e">
        <f>IF(Y5=1,CONCATENATE(VLOOKUP(Y3,AA16:AH27,2)),CONCATENATE(VLOOKUP(Y3,AA2:AK13,2)))</f>
        <v>#N/A</v>
      </c>
      <c r="AC1" s="268" t="e">
        <f>IF(Y5=1,CONCATENATE(VLOOKUP(Y3,AA16:AK27,3)),CONCATENATE(VLOOKUP(Y3,AA2:AK13,3)))</f>
        <v>#N/A</v>
      </c>
      <c r="AD1" s="268" t="e">
        <f>IF(Y5=1,CONCATENATE(VLOOKUP(Y3,AA16:AK27,4)),CONCATENATE(VLOOKUP(Y3,AA2:AK13,4)))</f>
        <v>#N/A</v>
      </c>
      <c r="AE1" s="268" t="e">
        <f>IF(Y5=1,CONCATENATE(VLOOKUP(Y3,AA16:AK27,5)),CONCATENATE(VLOOKUP(Y3,AA2:AK13,5)))</f>
        <v>#N/A</v>
      </c>
      <c r="AF1" s="268" t="e">
        <f>IF(Y5=1,CONCATENATE(VLOOKUP(Y3,AA16:AK27,6)),CONCATENATE(VLOOKUP(Y3,AA2:AK13,6)))</f>
        <v>#N/A</v>
      </c>
      <c r="AG1" s="268" t="e">
        <f>IF(Y5=1,CONCATENATE(VLOOKUP(Y3,AA16:AK27,7)),CONCATENATE(VLOOKUP(Y3,AA2:AK13,7)))</f>
        <v>#N/A</v>
      </c>
      <c r="AH1" s="268" t="e">
        <f>IF(Y5=1,CONCATENATE(VLOOKUP(Y3,AA16:AK27,8)),CONCATENATE(VLOOKUP(Y3,AA2:AK13,8)))</f>
        <v>#N/A</v>
      </c>
      <c r="AI1" s="268" t="e">
        <f>IF(Y5=1,CONCATENATE(VLOOKUP(Y3,AA16:AK27,9)),CONCATENATE(VLOOKUP(Y3,AA2:AK13,9)))</f>
        <v>#N/A</v>
      </c>
      <c r="AJ1" s="268" t="e">
        <f>IF(Y5=1,CONCATENATE(VLOOKUP(Y3,AA16:AK27,10)),CONCATENATE(VLOOKUP(Y3,AA2:AK13,10)))</f>
        <v>#N/A</v>
      </c>
      <c r="AK1" s="268" t="e">
        <f>IF(Y5=1,CONCATENATE(VLOOKUP(Y3,AA16:AK27,11)),CONCATENATE(VLOOKUP(Y3,AA2:AK13,11)))</f>
        <v>#N/A</v>
      </c>
    </row>
    <row r="2" spans="1:37" x14ac:dyDescent="0.25">
      <c r="A2" s="185" t="s">
        <v>46</v>
      </c>
      <c r="B2" s="186"/>
      <c r="C2" s="186"/>
      <c r="D2" s="186"/>
      <c r="E2" s="186" t="str">
        <f>Altalanos!$A$8</f>
        <v>Fiú 3 kcs B</v>
      </c>
      <c r="F2" s="186"/>
      <c r="G2" s="187"/>
      <c r="H2" s="188"/>
      <c r="I2" s="188"/>
      <c r="J2" s="189"/>
      <c r="K2" s="183"/>
      <c r="L2" s="183"/>
      <c r="M2" s="183"/>
      <c r="N2" s="112"/>
      <c r="O2" s="94"/>
      <c r="P2" s="112"/>
      <c r="Q2" s="94"/>
      <c r="R2" s="112"/>
      <c r="Y2" s="263"/>
      <c r="Z2" s="262"/>
      <c r="AA2" s="262" t="s">
        <v>58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13"/>
      <c r="K3" s="48"/>
      <c r="L3" s="49"/>
      <c r="M3" s="49" t="s">
        <v>28</v>
      </c>
      <c r="N3" s="212"/>
      <c r="O3" s="211"/>
      <c r="P3" s="212"/>
      <c r="Q3" s="252" t="s">
        <v>72</v>
      </c>
      <c r="R3" s="253" t="s">
        <v>78</v>
      </c>
      <c r="S3" s="253" t="s">
        <v>73</v>
      </c>
      <c r="Y3" s="262">
        <f>IF(H4="OB","A",IF(H4="IX","W",H4))</f>
        <v>0</v>
      </c>
      <c r="Z3" s="262"/>
      <c r="AA3" s="262" t="s">
        <v>82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1">
        <f>Altalanos!$A$10</f>
        <v>45784</v>
      </c>
      <c r="B4" s="311"/>
      <c r="C4" s="311"/>
      <c r="D4" s="190"/>
      <c r="E4" s="191" t="str">
        <f>Altalanos!$C$10</f>
        <v>Szeged</v>
      </c>
      <c r="F4" s="191"/>
      <c r="G4" s="191"/>
      <c r="H4" s="193"/>
      <c r="I4" s="191"/>
      <c r="J4" s="192"/>
      <c r="K4" s="193"/>
      <c r="L4" s="265"/>
      <c r="M4" s="194" t="str">
        <f>Altalanos!$E$10</f>
        <v>Rákóczi Andrea</v>
      </c>
      <c r="N4" s="213"/>
      <c r="O4" s="214"/>
      <c r="P4" s="213"/>
      <c r="Q4" s="254" t="s">
        <v>79</v>
      </c>
      <c r="R4" s="255" t="s">
        <v>74</v>
      </c>
      <c r="S4" s="255" t="s">
        <v>75</v>
      </c>
      <c r="Y4" s="262"/>
      <c r="Z4" s="262"/>
      <c r="AA4" s="262" t="s">
        <v>83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31"/>
      <c r="B5" s="31" t="s">
        <v>44</v>
      </c>
      <c r="C5" s="20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9" t="s">
        <v>62</v>
      </c>
      <c r="L5" s="239" t="s">
        <v>63</v>
      </c>
      <c r="M5" s="239" t="s">
        <v>64</v>
      </c>
      <c r="Q5" s="256" t="s">
        <v>80</v>
      </c>
      <c r="R5" s="257" t="s">
        <v>76</v>
      </c>
      <c r="S5" s="257" t="s">
        <v>77</v>
      </c>
      <c r="Y5" s="262">
        <f>IF(OR(Altalanos!$A$8="F1",Altalanos!$A$8="F2",Altalanos!$A$8="N1",Altalanos!$A$8="N2"),1,2)</f>
        <v>2</v>
      </c>
      <c r="Z5" s="262"/>
      <c r="AA5" s="262" t="s">
        <v>84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196"/>
      <c r="B6" s="196"/>
      <c r="C6" s="238"/>
      <c r="D6" s="196"/>
      <c r="E6" s="196"/>
      <c r="F6" s="196"/>
      <c r="G6" s="196"/>
      <c r="H6" s="196"/>
      <c r="I6" s="196"/>
      <c r="J6" s="196"/>
      <c r="K6" s="196"/>
      <c r="L6" s="196"/>
      <c r="M6" s="196"/>
      <c r="Y6" s="262"/>
      <c r="Z6" s="262"/>
      <c r="AA6" s="262" t="s">
        <v>85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15" t="s">
        <v>58</v>
      </c>
      <c r="B7" s="240">
        <v>1</v>
      </c>
      <c r="C7" s="242">
        <f>IF($B7="","",VLOOKUP($B7,'Fiú 3 kcs B ELO'!$A$7:$O$22,5))</f>
        <v>0</v>
      </c>
      <c r="D7" s="242">
        <f>IF($B7="","",VLOOKUP($B7,'Fiú 3 kcs B ELO'!$A$7:$O$22,15))</f>
        <v>0</v>
      </c>
      <c r="E7" s="309" t="str">
        <f>UPPER(IF($B7="","",VLOOKUP($B7,'Fiú 3 kcs B ELO'!$A$7:$O$22,2)))</f>
        <v>FÁBIÁN</v>
      </c>
      <c r="F7" s="309"/>
      <c r="G7" s="309" t="str">
        <f>IF($B7="","",VLOOKUP($B7,'Fiú 3 kcs B ELO'!$A$7:$O$22,3))</f>
        <v>Konrád</v>
      </c>
      <c r="H7" s="309"/>
      <c r="I7" s="243" t="str">
        <f>IF($B7="","",VLOOKUP($B7,'Fiú 3 kcs B ELO'!$A$7:$O$22,4))</f>
        <v>Csongrádi BJG</v>
      </c>
      <c r="J7" s="196"/>
      <c r="K7" s="269"/>
      <c r="L7" s="264" t="str">
        <f>IF(K7="","",CONCATENATE(VLOOKUP($Y$3,$AB$1:$AK$1,K7)," pont"))</f>
        <v/>
      </c>
      <c r="M7" s="270"/>
      <c r="Y7" s="262"/>
      <c r="Z7" s="262"/>
      <c r="AA7" s="262" t="s">
        <v>86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15"/>
      <c r="B8" s="241"/>
      <c r="C8" s="244"/>
      <c r="D8" s="244"/>
      <c r="E8" s="244"/>
      <c r="F8" s="244"/>
      <c r="G8" s="244"/>
      <c r="H8" s="244"/>
      <c r="I8" s="244"/>
      <c r="J8" s="196"/>
      <c r="K8" s="215"/>
      <c r="L8" s="215"/>
      <c r="M8" s="271"/>
      <c r="Y8" s="262"/>
      <c r="Z8" s="262"/>
      <c r="AA8" s="262" t="s">
        <v>87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15" t="s">
        <v>59</v>
      </c>
      <c r="B9" s="240">
        <v>3</v>
      </c>
      <c r="C9" s="242">
        <f>IF($B9="","",VLOOKUP($B9,'Fiú 3 kcs B ELO'!$A$7:$O$22,5))</f>
        <v>0</v>
      </c>
      <c r="D9" s="242">
        <f>IF($B9="","",VLOOKUP($B9,'Fiú 3 kcs B ELO'!$A$7:$O$22,15))</f>
        <v>0</v>
      </c>
      <c r="E9" s="309" t="str">
        <f>UPPER(IF($B9="","",VLOOKUP($B9,'Fiú 3 kcs B ELO'!$A$7:$O$22,2)))</f>
        <v>FEJES</v>
      </c>
      <c r="F9" s="309"/>
      <c r="G9" s="309" t="str">
        <f>IF($B9="","",VLOOKUP($B9,'Fiú 3 kcs B ELO'!$A$7:$O$22,3))</f>
        <v>Barnabás</v>
      </c>
      <c r="H9" s="309"/>
      <c r="I9" s="243" t="str">
        <f>IF($B9="","",VLOOKUP($B9,'Fiú 3 kcs B ELO'!$A$7:$O$22,4))</f>
        <v>Kiss Bálint Ált.Isk. Szentes</v>
      </c>
      <c r="J9" s="196"/>
      <c r="K9" s="269"/>
      <c r="L9" s="264" t="str">
        <f>IF(K9="","",CONCATENATE(VLOOKUP($Y$3,$AB$1:$AK$1,K9)," pont"))</f>
        <v/>
      </c>
      <c r="M9" s="270"/>
      <c r="Y9" s="262"/>
      <c r="Z9" s="262"/>
      <c r="AA9" s="262" t="s">
        <v>88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15"/>
      <c r="B10" s="241"/>
      <c r="C10" s="244"/>
      <c r="D10" s="244"/>
      <c r="E10" s="244"/>
      <c r="F10" s="244"/>
      <c r="G10" s="244"/>
      <c r="H10" s="244"/>
      <c r="I10" s="244"/>
      <c r="J10" s="196"/>
      <c r="K10" s="215"/>
      <c r="L10" s="215"/>
      <c r="M10" s="271"/>
      <c r="Y10" s="262"/>
      <c r="Z10" s="262"/>
      <c r="AA10" s="262" t="s">
        <v>89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15" t="s">
        <v>60</v>
      </c>
      <c r="B11" s="240">
        <v>4</v>
      </c>
      <c r="C11" s="242">
        <f>IF($B11="","",VLOOKUP($B11,'Fiú 3 kcs B ELO'!$A$7:$O$22,5))</f>
        <v>0</v>
      </c>
      <c r="D11" s="242">
        <f>IF($B11="","",VLOOKUP($B11,'Fiú 3 kcs B ELO'!$A$7:$O$22,15))</f>
        <v>0</v>
      </c>
      <c r="E11" s="309" t="str">
        <f>UPPER(IF($B11="","",VLOOKUP($B11,'Fiú 3 kcs B ELO'!$A$7:$O$22,2)))</f>
        <v>TÓTH</v>
      </c>
      <c r="F11" s="309"/>
      <c r="G11" s="309" t="str">
        <f>IF($B11="","",VLOOKUP($B11,'Fiú 3 kcs B ELO'!$A$7:$O$22,3))</f>
        <v>Zoltán István</v>
      </c>
      <c r="H11" s="309"/>
      <c r="I11" s="243" t="str">
        <f>IF($B11="","",VLOOKUP($B11,'Fiú 3 kcs B ELO'!$A$7:$O$22,4))</f>
        <v>Kiss Bálint Ált.Isk. Szentes</v>
      </c>
      <c r="J11" s="196"/>
      <c r="K11" s="269"/>
      <c r="L11" s="264" t="str">
        <f>IF(K11="","",CONCATENATE(VLOOKUP($Y$3,$AB$1:$AK$1,K11)," pont"))</f>
        <v/>
      </c>
      <c r="M11" s="270"/>
      <c r="Y11" s="262"/>
      <c r="Z11" s="262"/>
      <c r="AA11" s="262" t="s">
        <v>94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215"/>
      <c r="B12" s="241"/>
      <c r="C12" s="244"/>
      <c r="D12" s="244"/>
      <c r="E12" s="244"/>
      <c r="F12" s="244"/>
      <c r="G12" s="244"/>
      <c r="H12" s="244"/>
      <c r="I12" s="244"/>
      <c r="J12" s="196"/>
      <c r="K12" s="238"/>
      <c r="L12" s="238"/>
      <c r="M12" s="271"/>
      <c r="Y12" s="262"/>
      <c r="Z12" s="262"/>
      <c r="AA12" s="262" t="s">
        <v>90</v>
      </c>
      <c r="AB12" s="267">
        <v>0</v>
      </c>
      <c r="AC12" s="267">
        <v>0</v>
      </c>
      <c r="AD12" s="267">
        <v>0</v>
      </c>
      <c r="AE12" s="267">
        <v>0</v>
      </c>
      <c r="AF12" s="267">
        <v>0</v>
      </c>
      <c r="AG12" s="267">
        <v>0</v>
      </c>
      <c r="AH12" s="267">
        <v>0</v>
      </c>
      <c r="AI12" s="267">
        <v>0</v>
      </c>
      <c r="AJ12" s="267">
        <v>0</v>
      </c>
      <c r="AK12" s="267">
        <v>0</v>
      </c>
    </row>
    <row r="13" spans="1:37" x14ac:dyDescent="0.25">
      <c r="A13" s="215" t="s">
        <v>65</v>
      </c>
      <c r="B13" s="240">
        <v>2</v>
      </c>
      <c r="C13" s="242">
        <f>IF($B13="","",VLOOKUP($B13,'Fiú 3 kcs B ELO'!$A$7:$O$22,5))</f>
        <v>0</v>
      </c>
      <c r="D13" s="242">
        <f>IF($B13="","",VLOOKUP($B13,'Fiú 3 kcs B ELO'!$A$7:$O$22,15))</f>
        <v>0</v>
      </c>
      <c r="E13" s="309" t="str">
        <f>UPPER(IF($B13="","",VLOOKUP($B13,'Fiú 3 kcs B ELO'!$A$7:$O$22,2)))</f>
        <v>ÁGASVÁRI</v>
      </c>
      <c r="F13" s="309"/>
      <c r="G13" s="309" t="str">
        <f>IF($B13="","",VLOOKUP($B13,'Fiú 3 kcs B ELO'!$A$7:$O$22,3))</f>
        <v>Mihály József</v>
      </c>
      <c r="H13" s="309"/>
      <c r="I13" s="243" t="str">
        <f>IF($B13="","",VLOOKUP($B13,'Fiú 3 kcs B ELO'!$A$7:$O$22,4))</f>
        <v>Hmvhely Németh László Gimn.</v>
      </c>
      <c r="J13" s="196"/>
      <c r="K13" s="269"/>
      <c r="L13" s="264" t="str">
        <f>IF(K13="","",CONCATENATE(VLOOKUP($Y$3,$AB$1:$AK$1,K13)," pont"))</f>
        <v/>
      </c>
      <c r="M13" s="270"/>
      <c r="Y13" s="262"/>
      <c r="Z13" s="262"/>
      <c r="AA13" s="262" t="s">
        <v>91</v>
      </c>
      <c r="AB13" s="267">
        <v>0</v>
      </c>
      <c r="AC13" s="267">
        <v>0</v>
      </c>
      <c r="AD13" s="267">
        <v>0</v>
      </c>
      <c r="AE13" s="267">
        <v>0</v>
      </c>
      <c r="AF13" s="267">
        <v>0</v>
      </c>
      <c r="AG13" s="267">
        <v>0</v>
      </c>
      <c r="AH13" s="267">
        <v>0</v>
      </c>
      <c r="AI13" s="267">
        <v>0</v>
      </c>
      <c r="AJ13" s="267">
        <v>0</v>
      </c>
      <c r="AK13" s="267">
        <v>0</v>
      </c>
    </row>
    <row r="14" spans="1:37" x14ac:dyDescent="0.25">
      <c r="A14" s="196"/>
      <c r="B14" s="196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</row>
    <row r="15" spans="1:37" x14ac:dyDescent="0.25">
      <c r="A15" s="196"/>
      <c r="B15" s="196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</row>
    <row r="16" spans="1:37" x14ac:dyDescent="0.25">
      <c r="A16" s="196"/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Y16" s="262"/>
      <c r="Z16" s="262"/>
      <c r="AA16" s="262" t="s">
        <v>58</v>
      </c>
      <c r="AB16" s="262">
        <v>300</v>
      </c>
      <c r="AC16" s="262">
        <v>250</v>
      </c>
      <c r="AD16" s="262">
        <v>220</v>
      </c>
      <c r="AE16" s="262">
        <v>180</v>
      </c>
      <c r="AF16" s="262">
        <v>160</v>
      </c>
      <c r="AG16" s="262">
        <v>150</v>
      </c>
      <c r="AH16" s="262">
        <v>140</v>
      </c>
      <c r="AI16" s="262">
        <v>130</v>
      </c>
      <c r="AJ16" s="262">
        <v>120</v>
      </c>
      <c r="AK16" s="262">
        <v>110</v>
      </c>
    </row>
    <row r="17" spans="1:37" x14ac:dyDescent="0.25">
      <c r="A17" s="196"/>
      <c r="B17" s="196"/>
      <c r="C17" s="196"/>
      <c r="D17" s="196"/>
      <c r="E17" s="196"/>
      <c r="F17" s="196"/>
      <c r="G17" s="196"/>
      <c r="H17" s="196"/>
      <c r="I17" s="196"/>
      <c r="J17" s="196"/>
      <c r="K17" s="196"/>
      <c r="L17" s="196"/>
      <c r="M17" s="196"/>
      <c r="Y17" s="262"/>
      <c r="Z17" s="262"/>
      <c r="AA17" s="262" t="s">
        <v>82</v>
      </c>
      <c r="AB17" s="262">
        <v>250</v>
      </c>
      <c r="AC17" s="262">
        <v>200</v>
      </c>
      <c r="AD17" s="262">
        <v>160</v>
      </c>
      <c r="AE17" s="262">
        <v>140</v>
      </c>
      <c r="AF17" s="262">
        <v>120</v>
      </c>
      <c r="AG17" s="262">
        <v>110</v>
      </c>
      <c r="AH17" s="262">
        <v>100</v>
      </c>
      <c r="AI17" s="262">
        <v>90</v>
      </c>
      <c r="AJ17" s="262">
        <v>80</v>
      </c>
      <c r="AK17" s="262">
        <v>70</v>
      </c>
    </row>
    <row r="18" spans="1:37" ht="18.75" customHeight="1" x14ac:dyDescent="0.25">
      <c r="A18" s="196"/>
      <c r="B18" s="312"/>
      <c r="C18" s="312"/>
      <c r="D18" s="304" t="str">
        <f>E7</f>
        <v>FÁBIÁN</v>
      </c>
      <c r="E18" s="304"/>
      <c r="F18" s="304" t="str">
        <f>E9</f>
        <v>FEJES</v>
      </c>
      <c r="G18" s="304"/>
      <c r="H18" s="304" t="str">
        <f>E11</f>
        <v>TÓTH</v>
      </c>
      <c r="I18" s="304"/>
      <c r="J18" s="304" t="str">
        <f>E13</f>
        <v>ÁGASVÁRI</v>
      </c>
      <c r="K18" s="304"/>
      <c r="L18" s="196"/>
      <c r="M18" s="196"/>
      <c r="Y18" s="262"/>
      <c r="Z18" s="262"/>
      <c r="AA18" s="262" t="s">
        <v>83</v>
      </c>
      <c r="AB18" s="262">
        <v>200</v>
      </c>
      <c r="AC18" s="262">
        <v>150</v>
      </c>
      <c r="AD18" s="262">
        <v>130</v>
      </c>
      <c r="AE18" s="262">
        <v>110</v>
      </c>
      <c r="AF18" s="262">
        <v>95</v>
      </c>
      <c r="AG18" s="262">
        <v>80</v>
      </c>
      <c r="AH18" s="262">
        <v>70</v>
      </c>
      <c r="AI18" s="262">
        <v>60</v>
      </c>
      <c r="AJ18" s="262">
        <v>55</v>
      </c>
      <c r="AK18" s="262">
        <v>50</v>
      </c>
    </row>
    <row r="19" spans="1:37" ht="18.75" customHeight="1" x14ac:dyDescent="0.25">
      <c r="A19" s="245" t="s">
        <v>58</v>
      </c>
      <c r="B19" s="303" t="str">
        <f>E7</f>
        <v>FÁBIÁN</v>
      </c>
      <c r="C19" s="303"/>
      <c r="D19" s="306"/>
      <c r="E19" s="306"/>
      <c r="F19" s="305"/>
      <c r="G19" s="305"/>
      <c r="H19" s="305"/>
      <c r="I19" s="305"/>
      <c r="J19" s="304"/>
      <c r="K19" s="304"/>
      <c r="L19" s="196"/>
      <c r="M19" s="196"/>
      <c r="Y19" s="262"/>
      <c r="Z19" s="262"/>
      <c r="AA19" s="262" t="s">
        <v>84</v>
      </c>
      <c r="AB19" s="262">
        <v>150</v>
      </c>
      <c r="AC19" s="262">
        <v>120</v>
      </c>
      <c r="AD19" s="262">
        <v>100</v>
      </c>
      <c r="AE19" s="262">
        <v>80</v>
      </c>
      <c r="AF19" s="262">
        <v>70</v>
      </c>
      <c r="AG19" s="262">
        <v>60</v>
      </c>
      <c r="AH19" s="262">
        <v>55</v>
      </c>
      <c r="AI19" s="262">
        <v>50</v>
      </c>
      <c r="AJ19" s="262">
        <v>45</v>
      </c>
      <c r="AK19" s="262">
        <v>40</v>
      </c>
    </row>
    <row r="20" spans="1:37" ht="18.75" customHeight="1" x14ac:dyDescent="0.25">
      <c r="A20" s="245" t="s">
        <v>59</v>
      </c>
      <c r="B20" s="303" t="str">
        <f>E9</f>
        <v>FEJES</v>
      </c>
      <c r="C20" s="303"/>
      <c r="D20" s="305"/>
      <c r="E20" s="305"/>
      <c r="F20" s="306"/>
      <c r="G20" s="306"/>
      <c r="H20" s="305"/>
      <c r="I20" s="305"/>
      <c r="J20" s="305"/>
      <c r="K20" s="305"/>
      <c r="L20" s="196"/>
      <c r="M20" s="196"/>
      <c r="Y20" s="262"/>
      <c r="Z20" s="262"/>
      <c r="AA20" s="262" t="s">
        <v>85</v>
      </c>
      <c r="AB20" s="262">
        <v>120</v>
      </c>
      <c r="AC20" s="262">
        <v>90</v>
      </c>
      <c r="AD20" s="262">
        <v>65</v>
      </c>
      <c r="AE20" s="262">
        <v>55</v>
      </c>
      <c r="AF20" s="262">
        <v>50</v>
      </c>
      <c r="AG20" s="262">
        <v>45</v>
      </c>
      <c r="AH20" s="262">
        <v>40</v>
      </c>
      <c r="AI20" s="262">
        <v>35</v>
      </c>
      <c r="AJ20" s="262">
        <v>25</v>
      </c>
      <c r="AK20" s="262">
        <v>20</v>
      </c>
    </row>
    <row r="21" spans="1:37" ht="18.75" customHeight="1" x14ac:dyDescent="0.25">
      <c r="A21" s="245" t="s">
        <v>60</v>
      </c>
      <c r="B21" s="303" t="str">
        <f>E11</f>
        <v>TÓTH</v>
      </c>
      <c r="C21" s="303"/>
      <c r="D21" s="305"/>
      <c r="E21" s="305"/>
      <c r="F21" s="305"/>
      <c r="G21" s="305"/>
      <c r="H21" s="306"/>
      <c r="I21" s="306"/>
      <c r="J21" s="305"/>
      <c r="K21" s="305"/>
      <c r="L21" s="196"/>
      <c r="M21" s="196"/>
      <c r="Y21" s="262"/>
      <c r="Z21" s="262"/>
      <c r="AA21" s="262" t="s">
        <v>86</v>
      </c>
      <c r="AB21" s="262">
        <v>90</v>
      </c>
      <c r="AC21" s="262">
        <v>60</v>
      </c>
      <c r="AD21" s="262">
        <v>45</v>
      </c>
      <c r="AE21" s="262">
        <v>34</v>
      </c>
      <c r="AF21" s="262">
        <v>27</v>
      </c>
      <c r="AG21" s="262">
        <v>22</v>
      </c>
      <c r="AH21" s="262">
        <v>18</v>
      </c>
      <c r="AI21" s="262">
        <v>15</v>
      </c>
      <c r="AJ21" s="262">
        <v>12</v>
      </c>
      <c r="AK21" s="262">
        <v>9</v>
      </c>
    </row>
    <row r="22" spans="1:37" ht="18.75" customHeight="1" x14ac:dyDescent="0.25">
      <c r="A22" s="245" t="s">
        <v>65</v>
      </c>
      <c r="B22" s="303" t="str">
        <f>E13</f>
        <v>ÁGASVÁRI</v>
      </c>
      <c r="C22" s="303"/>
      <c r="D22" s="305"/>
      <c r="E22" s="305"/>
      <c r="F22" s="305"/>
      <c r="G22" s="305"/>
      <c r="H22" s="304"/>
      <c r="I22" s="304"/>
      <c r="J22" s="306"/>
      <c r="K22" s="306"/>
      <c r="L22" s="196"/>
      <c r="M22" s="196"/>
      <c r="Y22" s="262"/>
      <c r="Z22" s="262"/>
      <c r="AA22" s="262" t="s">
        <v>87</v>
      </c>
      <c r="AB22" s="262">
        <v>60</v>
      </c>
      <c r="AC22" s="262">
        <v>40</v>
      </c>
      <c r="AD22" s="262">
        <v>30</v>
      </c>
      <c r="AE22" s="262">
        <v>20</v>
      </c>
      <c r="AF22" s="262">
        <v>18</v>
      </c>
      <c r="AG22" s="262">
        <v>15</v>
      </c>
      <c r="AH22" s="262">
        <v>12</v>
      </c>
      <c r="AI22" s="262">
        <v>10</v>
      </c>
      <c r="AJ22" s="262">
        <v>8</v>
      </c>
      <c r="AK22" s="262">
        <v>6</v>
      </c>
    </row>
    <row r="23" spans="1:37" x14ac:dyDescent="0.25">
      <c r="A23" s="196"/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Y23" s="262"/>
      <c r="Z23" s="262"/>
      <c r="AA23" s="262" t="s">
        <v>88</v>
      </c>
      <c r="AB23" s="262">
        <v>40</v>
      </c>
      <c r="AC23" s="262">
        <v>25</v>
      </c>
      <c r="AD23" s="262">
        <v>18</v>
      </c>
      <c r="AE23" s="262">
        <v>13</v>
      </c>
      <c r="AF23" s="262">
        <v>8</v>
      </c>
      <c r="AG23" s="262">
        <v>7</v>
      </c>
      <c r="AH23" s="262">
        <v>6</v>
      </c>
      <c r="AI23" s="262">
        <v>5</v>
      </c>
      <c r="AJ23" s="262">
        <v>4</v>
      </c>
      <c r="AK23" s="262">
        <v>3</v>
      </c>
    </row>
    <row r="24" spans="1:37" x14ac:dyDescent="0.25">
      <c r="A24" s="196"/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Y24" s="262"/>
      <c r="Z24" s="262"/>
      <c r="AA24" s="262" t="s">
        <v>89</v>
      </c>
      <c r="AB24" s="262">
        <v>25</v>
      </c>
      <c r="AC24" s="262">
        <v>15</v>
      </c>
      <c r="AD24" s="262">
        <v>13</v>
      </c>
      <c r="AE24" s="262">
        <v>7</v>
      </c>
      <c r="AF24" s="262">
        <v>6</v>
      </c>
      <c r="AG24" s="262">
        <v>5</v>
      </c>
      <c r="AH24" s="262">
        <v>4</v>
      </c>
      <c r="AI24" s="262">
        <v>3</v>
      </c>
      <c r="AJ24" s="262">
        <v>2</v>
      </c>
      <c r="AK24" s="262">
        <v>1</v>
      </c>
    </row>
    <row r="25" spans="1:37" x14ac:dyDescent="0.25">
      <c r="A25" s="196"/>
      <c r="B25" s="196"/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Y25" s="262"/>
      <c r="Z25" s="262"/>
      <c r="AA25" s="262" t="s">
        <v>94</v>
      </c>
      <c r="AB25" s="262">
        <v>15</v>
      </c>
      <c r="AC25" s="262">
        <v>10</v>
      </c>
      <c r="AD25" s="262">
        <v>8</v>
      </c>
      <c r="AE25" s="262">
        <v>4</v>
      </c>
      <c r="AF25" s="262">
        <v>3</v>
      </c>
      <c r="AG25" s="262">
        <v>2</v>
      </c>
      <c r="AH25" s="262">
        <v>1</v>
      </c>
      <c r="AI25" s="262">
        <v>0</v>
      </c>
      <c r="AJ25" s="262">
        <v>0</v>
      </c>
      <c r="AK25" s="262">
        <v>0</v>
      </c>
    </row>
    <row r="26" spans="1:37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Y26" s="262"/>
      <c r="Z26" s="262"/>
      <c r="AA26" s="262" t="s">
        <v>90</v>
      </c>
      <c r="AB26" s="262">
        <v>10</v>
      </c>
      <c r="AC26" s="262">
        <v>6</v>
      </c>
      <c r="AD26" s="262">
        <v>4</v>
      </c>
      <c r="AE26" s="262">
        <v>2</v>
      </c>
      <c r="AF26" s="262">
        <v>1</v>
      </c>
      <c r="AG26" s="262">
        <v>0</v>
      </c>
      <c r="AH26" s="262">
        <v>0</v>
      </c>
      <c r="AI26" s="262">
        <v>0</v>
      </c>
      <c r="AJ26" s="262">
        <v>0</v>
      </c>
      <c r="AK26" s="262">
        <v>0</v>
      </c>
    </row>
    <row r="27" spans="1:37" x14ac:dyDescent="0.25">
      <c r="A27" s="19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Y27" s="262"/>
      <c r="Z27" s="262"/>
      <c r="AA27" s="262" t="s">
        <v>91</v>
      </c>
      <c r="AB27" s="262">
        <v>3</v>
      </c>
      <c r="AC27" s="262">
        <v>2</v>
      </c>
      <c r="AD27" s="262">
        <v>1</v>
      </c>
      <c r="AE27" s="262">
        <v>0</v>
      </c>
      <c r="AF27" s="262">
        <v>0</v>
      </c>
      <c r="AG27" s="262">
        <v>0</v>
      </c>
      <c r="AH27" s="262">
        <v>0</v>
      </c>
      <c r="AI27" s="262">
        <v>0</v>
      </c>
      <c r="AJ27" s="262">
        <v>0</v>
      </c>
      <c r="AK27" s="262">
        <v>0</v>
      </c>
    </row>
    <row r="28" spans="1:37" x14ac:dyDescent="0.25">
      <c r="A28" s="196"/>
      <c r="B28" s="196"/>
      <c r="C28" s="196"/>
      <c r="D28" s="196"/>
      <c r="E28" s="196"/>
      <c r="F28" s="196"/>
      <c r="G28" s="196"/>
      <c r="H28" s="196"/>
      <c r="I28" s="196"/>
      <c r="J28" s="196"/>
      <c r="K28" s="196"/>
      <c r="L28" s="196"/>
      <c r="M28" s="196"/>
    </row>
    <row r="29" spans="1:37" x14ac:dyDescent="0.25">
      <c r="A29" s="196"/>
      <c r="B29" s="196"/>
      <c r="C29" s="196"/>
      <c r="D29" s="196"/>
      <c r="E29" s="196"/>
      <c r="F29" s="196"/>
      <c r="G29" s="196"/>
      <c r="H29" s="196"/>
      <c r="I29" s="196"/>
      <c r="J29" s="196"/>
      <c r="K29" s="196"/>
      <c r="L29" s="196"/>
      <c r="M29" s="196"/>
    </row>
    <row r="30" spans="1:37" x14ac:dyDescent="0.25">
      <c r="A30" s="196"/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</row>
    <row r="31" spans="1:37" x14ac:dyDescent="0.25">
      <c r="A31" s="196"/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</row>
    <row r="32" spans="1:37" x14ac:dyDescent="0.25">
      <c r="A32" s="196"/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5"/>
      <c r="M32" s="196"/>
    </row>
    <row r="33" spans="1:18" x14ac:dyDescent="0.25">
      <c r="A33" s="115" t="s">
        <v>38</v>
      </c>
      <c r="B33" s="116"/>
      <c r="C33" s="168"/>
      <c r="D33" s="221" t="s">
        <v>2</v>
      </c>
      <c r="E33" s="222" t="s">
        <v>40</v>
      </c>
      <c r="F33" s="236"/>
      <c r="G33" s="221" t="s">
        <v>2</v>
      </c>
      <c r="H33" s="222" t="s">
        <v>49</v>
      </c>
      <c r="I33" s="127"/>
      <c r="J33" s="222" t="s">
        <v>50</v>
      </c>
      <c r="K33" s="126" t="s">
        <v>51</v>
      </c>
      <c r="L33" s="31"/>
      <c r="M33" s="236"/>
      <c r="P33" s="217"/>
      <c r="Q33" s="217"/>
      <c r="R33" s="218"/>
    </row>
    <row r="34" spans="1:18" x14ac:dyDescent="0.25">
      <c r="A34" s="200" t="s">
        <v>39</v>
      </c>
      <c r="B34" s="201"/>
      <c r="C34" s="202"/>
      <c r="D34" s="223"/>
      <c r="E34" s="307"/>
      <c r="F34" s="307"/>
      <c r="G34" s="230" t="s">
        <v>3</v>
      </c>
      <c r="H34" s="201"/>
      <c r="I34" s="224"/>
      <c r="J34" s="231"/>
      <c r="K34" s="198" t="s">
        <v>41</v>
      </c>
      <c r="L34" s="237"/>
      <c r="M34" s="225"/>
      <c r="P34" s="219"/>
      <c r="Q34" s="219"/>
      <c r="R34" s="118"/>
    </row>
    <row r="35" spans="1:18" x14ac:dyDescent="0.25">
      <c r="A35" s="203" t="s">
        <v>48</v>
      </c>
      <c r="B35" s="125"/>
      <c r="C35" s="204"/>
      <c r="D35" s="226"/>
      <c r="E35" s="308"/>
      <c r="F35" s="308"/>
      <c r="G35" s="232" t="s">
        <v>4</v>
      </c>
      <c r="H35" s="81"/>
      <c r="I35" s="197"/>
      <c r="J35" s="82"/>
      <c r="K35" s="234"/>
      <c r="L35" s="195"/>
      <c r="M35" s="229"/>
      <c r="P35" s="118"/>
      <c r="Q35" s="117"/>
      <c r="R35" s="118"/>
    </row>
    <row r="36" spans="1:18" x14ac:dyDescent="0.25">
      <c r="A36" s="140"/>
      <c r="B36" s="141"/>
      <c r="C36" s="142"/>
      <c r="D36" s="226"/>
      <c r="E36" s="83"/>
      <c r="F36" s="196"/>
      <c r="G36" s="232" t="s">
        <v>5</v>
      </c>
      <c r="H36" s="81"/>
      <c r="I36" s="197"/>
      <c r="J36" s="82"/>
      <c r="K36" s="198" t="s">
        <v>42</v>
      </c>
      <c r="L36" s="237"/>
      <c r="M36" s="225"/>
      <c r="P36" s="219"/>
      <c r="Q36" s="219"/>
      <c r="R36" s="118"/>
    </row>
    <row r="37" spans="1:18" x14ac:dyDescent="0.25">
      <c r="A37" s="119"/>
      <c r="B37" s="114"/>
      <c r="C37" s="120"/>
      <c r="D37" s="226"/>
      <c r="E37" s="83"/>
      <c r="F37" s="196"/>
      <c r="G37" s="232" t="s">
        <v>6</v>
      </c>
      <c r="H37" s="81"/>
      <c r="I37" s="197"/>
      <c r="J37" s="82"/>
      <c r="K37" s="235"/>
      <c r="L37" s="196"/>
      <c r="M37" s="227"/>
      <c r="P37" s="118"/>
      <c r="Q37" s="117"/>
      <c r="R37" s="118"/>
    </row>
    <row r="38" spans="1:18" x14ac:dyDescent="0.25">
      <c r="A38" s="129"/>
      <c r="B38" s="143"/>
      <c r="C38" s="167"/>
      <c r="D38" s="226"/>
      <c r="E38" s="83"/>
      <c r="F38" s="196"/>
      <c r="G38" s="232" t="s">
        <v>7</v>
      </c>
      <c r="H38" s="81"/>
      <c r="I38" s="197"/>
      <c r="J38" s="82"/>
      <c r="K38" s="203"/>
      <c r="L38" s="195"/>
      <c r="M38" s="229"/>
      <c r="P38" s="118"/>
      <c r="Q38" s="117"/>
      <c r="R38" s="118"/>
    </row>
    <row r="39" spans="1:18" x14ac:dyDescent="0.25">
      <c r="A39" s="130"/>
      <c r="B39" s="21"/>
      <c r="C39" s="120"/>
      <c r="D39" s="226"/>
      <c r="E39" s="83"/>
      <c r="F39" s="196"/>
      <c r="G39" s="232" t="s">
        <v>8</v>
      </c>
      <c r="H39" s="81"/>
      <c r="I39" s="197"/>
      <c r="J39" s="82"/>
      <c r="K39" s="198" t="s">
        <v>31</v>
      </c>
      <c r="L39" s="237"/>
      <c r="M39" s="225"/>
      <c r="P39" s="219"/>
      <c r="Q39" s="219"/>
      <c r="R39" s="118"/>
    </row>
    <row r="40" spans="1:18" x14ac:dyDescent="0.25">
      <c r="A40" s="130"/>
      <c r="B40" s="21"/>
      <c r="C40" s="138"/>
      <c r="D40" s="226"/>
      <c r="E40" s="83"/>
      <c r="F40" s="196"/>
      <c r="G40" s="232" t="s">
        <v>9</v>
      </c>
      <c r="H40" s="81"/>
      <c r="I40" s="197"/>
      <c r="J40" s="82"/>
      <c r="K40" s="235"/>
      <c r="L40" s="196"/>
      <c r="M40" s="227"/>
      <c r="P40" s="118"/>
      <c r="Q40" s="117"/>
      <c r="R40" s="118"/>
    </row>
    <row r="41" spans="1:18" x14ac:dyDescent="0.25">
      <c r="A41" s="131"/>
      <c r="B41" s="128"/>
      <c r="C41" s="139"/>
      <c r="D41" s="228"/>
      <c r="E41" s="121"/>
      <c r="F41" s="195"/>
      <c r="G41" s="233" t="s">
        <v>10</v>
      </c>
      <c r="H41" s="125"/>
      <c r="I41" s="199"/>
      <c r="J41" s="122"/>
      <c r="K41" s="203" t="str">
        <f>M4</f>
        <v>Rákóczi Andrea</v>
      </c>
      <c r="L41" s="195"/>
      <c r="M41" s="229"/>
      <c r="P41" s="118"/>
      <c r="Q41" s="117"/>
      <c r="R41" s="220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E34:F34"/>
    <mergeCell ref="E35:F35"/>
    <mergeCell ref="E7:F7"/>
    <mergeCell ref="E9:F9"/>
    <mergeCell ref="E11:F11"/>
    <mergeCell ref="E13:F13"/>
    <mergeCell ref="D21:E21"/>
    <mergeCell ref="F21:G21"/>
    <mergeCell ref="D20:E20"/>
    <mergeCell ref="F20:G20"/>
    <mergeCell ref="D19:E19"/>
    <mergeCell ref="F19:G19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H21:I21"/>
    <mergeCell ref="B20:C20"/>
    <mergeCell ref="H20:I20"/>
    <mergeCell ref="B19:C19"/>
    <mergeCell ref="H19:I19"/>
  </mergeCells>
  <phoneticPr fontId="46" type="noConversion"/>
  <conditionalFormatting sqref="E7 E9 E11 E13">
    <cfRule type="cellIs" dxfId="35" priority="1" stopIfTrue="1" operator="equal">
      <formula>"Bye"</formula>
    </cfRule>
  </conditionalFormatting>
  <conditionalFormatting sqref="R41">
    <cfRule type="expression" dxfId="3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8E24B-5337-4721-8756-183DDCDA410A}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D10" sqref="D10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22" style="38" customWidth="1"/>
    <col min="5" max="5" width="10.6640625" style="288" customWidth="1"/>
    <col min="6" max="6" width="6.109375" style="89" hidden="1" customWidth="1"/>
    <col min="7" max="7" width="35" style="89" customWidth="1"/>
    <col min="8" max="8" width="7.6640625" style="38" customWidth="1"/>
    <col min="9" max="13" width="7.44140625" style="38" hidden="1" customWidth="1"/>
    <col min="14" max="15" width="7.44140625" style="38" customWidth="1"/>
    <col min="16" max="16" width="7.44140625" style="38" hidden="1" customWidth="1"/>
    <col min="17" max="17" width="7.44140625" style="38" customWidth="1"/>
  </cols>
  <sheetData>
    <row r="1" spans="1:17" ht="24.6" x14ac:dyDescent="0.4">
      <c r="A1" s="147" t="str">
        <f>Altalanos!$A$6</f>
        <v>Diákolimpia Cs-Cs.Megye</v>
      </c>
      <c r="B1" s="84"/>
      <c r="C1" s="84"/>
      <c r="D1" s="144"/>
      <c r="E1" s="163" t="s">
        <v>47</v>
      </c>
      <c r="F1" s="101"/>
      <c r="G1" s="154"/>
      <c r="H1" s="85"/>
      <c r="I1" s="85"/>
      <c r="J1" s="155"/>
      <c r="K1" s="155"/>
      <c r="L1" s="155"/>
      <c r="M1" s="155"/>
      <c r="N1" s="155"/>
      <c r="O1" s="155"/>
      <c r="P1" s="155"/>
      <c r="Q1" s="156"/>
    </row>
    <row r="2" spans="1:17" ht="13.8" thickBot="1" x14ac:dyDescent="0.3">
      <c r="B2" s="86" t="s">
        <v>46</v>
      </c>
      <c r="C2" s="299" t="str">
        <f>Altalanos!$B$8</f>
        <v>Fiú 5 kcs B</v>
      </c>
      <c r="D2" s="101"/>
      <c r="E2" s="163" t="s">
        <v>32</v>
      </c>
      <c r="F2" s="90"/>
      <c r="G2" s="90"/>
      <c r="H2" s="280"/>
      <c r="I2" s="280"/>
      <c r="J2" s="85"/>
      <c r="K2" s="85"/>
      <c r="L2" s="85"/>
      <c r="M2" s="85"/>
      <c r="N2" s="95"/>
      <c r="O2" s="78"/>
      <c r="P2" s="78"/>
      <c r="Q2" s="95"/>
    </row>
    <row r="3" spans="1:17" s="2" customFormat="1" ht="13.8" thickBot="1" x14ac:dyDescent="0.3">
      <c r="A3" s="274" t="s">
        <v>45</v>
      </c>
      <c r="B3" s="278"/>
      <c r="C3" s="278"/>
      <c r="D3" s="278"/>
      <c r="E3" s="278"/>
      <c r="F3" s="278"/>
      <c r="G3" s="278"/>
      <c r="H3" s="278"/>
      <c r="I3" s="279"/>
      <c r="J3" s="96"/>
      <c r="K3" s="102"/>
      <c r="L3" s="102"/>
      <c r="M3" s="102"/>
      <c r="N3" s="178" t="s">
        <v>31</v>
      </c>
      <c r="O3" s="97"/>
      <c r="P3" s="103"/>
      <c r="Q3" s="164"/>
    </row>
    <row r="4" spans="1:17" s="2" customFormat="1" x14ac:dyDescent="0.25">
      <c r="A4" s="48" t="s">
        <v>22</v>
      </c>
      <c r="B4" s="48"/>
      <c r="C4" s="46" t="s">
        <v>19</v>
      </c>
      <c r="D4" s="48" t="s">
        <v>27</v>
      </c>
      <c r="E4" s="79"/>
      <c r="G4" s="104"/>
      <c r="H4" s="290" t="s">
        <v>28</v>
      </c>
      <c r="I4" s="284"/>
      <c r="J4" s="105"/>
      <c r="K4" s="106"/>
      <c r="L4" s="106"/>
      <c r="M4" s="106"/>
      <c r="N4" s="105"/>
      <c r="O4" s="165"/>
      <c r="P4" s="165"/>
      <c r="Q4" s="107"/>
    </row>
    <row r="5" spans="1:17" s="2" customFormat="1" ht="13.8" thickBot="1" x14ac:dyDescent="0.3">
      <c r="A5" s="157">
        <f>Altalanos!$A$10</f>
        <v>45784</v>
      </c>
      <c r="B5" s="157"/>
      <c r="C5" s="87" t="str">
        <f>Altalanos!$C$10</f>
        <v>Szeged</v>
      </c>
      <c r="D5" s="88" t="str">
        <f>Altalanos!$D$10</f>
        <v xml:space="preserve">  </v>
      </c>
      <c r="E5" s="88"/>
      <c r="F5" s="88"/>
      <c r="G5" s="88"/>
      <c r="H5" s="175" t="str">
        <f>Altalanos!$E$10</f>
        <v>Rákóczi Andrea</v>
      </c>
      <c r="I5" s="291"/>
      <c r="J5" s="108"/>
      <c r="K5" s="80"/>
      <c r="L5" s="80"/>
      <c r="M5" s="80"/>
      <c r="N5" s="108"/>
      <c r="O5" s="88"/>
      <c r="P5" s="88"/>
      <c r="Q5" s="292"/>
    </row>
    <row r="6" spans="1:17" ht="30" customHeight="1" thickBot="1" x14ac:dyDescent="0.3">
      <c r="A6" s="146" t="s">
        <v>33</v>
      </c>
      <c r="B6" s="98" t="s">
        <v>25</v>
      </c>
      <c r="C6" s="98" t="s">
        <v>26</v>
      </c>
      <c r="D6" s="98" t="s">
        <v>29</v>
      </c>
      <c r="E6" s="99" t="s">
        <v>30</v>
      </c>
      <c r="F6" s="99" t="s">
        <v>34</v>
      </c>
      <c r="G6" s="99" t="s">
        <v>101</v>
      </c>
      <c r="H6" s="281" t="s">
        <v>35</v>
      </c>
      <c r="I6" s="282"/>
      <c r="J6" s="149" t="s">
        <v>14</v>
      </c>
      <c r="K6" s="100" t="s">
        <v>12</v>
      </c>
      <c r="L6" s="151" t="s">
        <v>0</v>
      </c>
      <c r="M6" s="124" t="s">
        <v>13</v>
      </c>
      <c r="N6" s="169" t="s">
        <v>43</v>
      </c>
      <c r="O6" s="161" t="s">
        <v>36</v>
      </c>
      <c r="P6" s="162" t="s">
        <v>1</v>
      </c>
      <c r="Q6" s="99" t="s">
        <v>37</v>
      </c>
    </row>
    <row r="7" spans="1:17" s="11" customFormat="1" ht="18.899999999999999" customHeight="1" x14ac:dyDescent="0.25">
      <c r="A7" s="153">
        <v>1</v>
      </c>
      <c r="B7" s="91" t="s">
        <v>124</v>
      </c>
      <c r="C7" s="91" t="s">
        <v>125</v>
      </c>
      <c r="D7" s="92" t="s">
        <v>126</v>
      </c>
      <c r="E7" s="166"/>
      <c r="F7" s="275"/>
      <c r="G7" s="276"/>
      <c r="H7" s="92"/>
      <c r="I7" s="92"/>
      <c r="J7" s="150"/>
      <c r="K7" s="148"/>
      <c r="L7" s="152"/>
      <c r="M7" s="148"/>
      <c r="N7" s="145"/>
      <c r="O7" s="92"/>
      <c r="P7" s="109"/>
      <c r="Q7" s="93"/>
    </row>
    <row r="8" spans="1:17" s="11" customFormat="1" ht="18.899999999999999" customHeight="1" x14ac:dyDescent="0.25">
      <c r="A8" s="153">
        <v>2</v>
      </c>
      <c r="B8" s="91" t="s">
        <v>127</v>
      </c>
      <c r="C8" s="91" t="s">
        <v>128</v>
      </c>
      <c r="D8" s="92" t="s">
        <v>126</v>
      </c>
      <c r="E8" s="166"/>
      <c r="F8" s="277"/>
      <c r="G8" s="173"/>
      <c r="H8" s="92"/>
      <c r="I8" s="92"/>
      <c r="J8" s="150"/>
      <c r="K8" s="148"/>
      <c r="L8" s="152"/>
      <c r="M8" s="148"/>
      <c r="N8" s="145"/>
      <c r="O8" s="92"/>
      <c r="P8" s="109"/>
      <c r="Q8" s="93"/>
    </row>
    <row r="9" spans="1:17" s="11" customFormat="1" ht="18.899999999999999" customHeight="1" x14ac:dyDescent="0.25">
      <c r="A9" s="153">
        <v>3</v>
      </c>
      <c r="B9" s="91" t="s">
        <v>129</v>
      </c>
      <c r="C9" s="91" t="s">
        <v>130</v>
      </c>
      <c r="D9" s="92" t="s">
        <v>126</v>
      </c>
      <c r="E9" s="166"/>
      <c r="F9" s="277"/>
      <c r="G9" s="173"/>
      <c r="H9" s="92"/>
      <c r="I9" s="92"/>
      <c r="J9" s="150"/>
      <c r="K9" s="148"/>
      <c r="L9" s="152"/>
      <c r="M9" s="148"/>
      <c r="N9" s="145"/>
      <c r="O9" s="92"/>
      <c r="P9" s="286"/>
      <c r="Q9" s="170"/>
    </row>
    <row r="10" spans="1:17" s="11" customFormat="1" ht="18.899999999999999" customHeight="1" x14ac:dyDescent="0.25">
      <c r="A10" s="153">
        <v>4</v>
      </c>
      <c r="B10" s="91" t="s">
        <v>131</v>
      </c>
      <c r="C10" s="91" t="s">
        <v>132</v>
      </c>
      <c r="D10" s="92" t="s">
        <v>133</v>
      </c>
      <c r="E10" s="166"/>
      <c r="F10" s="277"/>
      <c r="G10" s="173"/>
      <c r="H10" s="92"/>
      <c r="I10" s="92"/>
      <c r="J10" s="150"/>
      <c r="K10" s="148"/>
      <c r="L10" s="152"/>
      <c r="M10" s="148"/>
      <c r="N10" s="145"/>
      <c r="O10" s="92"/>
      <c r="P10" s="285"/>
      <c r="Q10" s="283"/>
    </row>
    <row r="11" spans="1:17" s="11" customFormat="1" ht="18.899999999999999" customHeight="1" x14ac:dyDescent="0.25">
      <c r="A11" s="153">
        <v>5</v>
      </c>
      <c r="B11" s="91" t="s">
        <v>134</v>
      </c>
      <c r="C11" s="91" t="s">
        <v>135</v>
      </c>
      <c r="D11" s="92" t="s">
        <v>137</v>
      </c>
      <c r="E11" s="166"/>
      <c r="F11" s="277"/>
      <c r="G11" s="173"/>
      <c r="H11" s="92"/>
      <c r="I11" s="92"/>
      <c r="J11" s="150"/>
      <c r="K11" s="148"/>
      <c r="L11" s="152"/>
      <c r="M11" s="148"/>
      <c r="N11" s="145"/>
      <c r="O11" s="92"/>
      <c r="P11" s="285"/>
      <c r="Q11" s="283"/>
    </row>
    <row r="12" spans="1:17" s="11" customFormat="1" ht="18.899999999999999" customHeight="1" x14ac:dyDescent="0.25">
      <c r="A12" s="153">
        <v>6</v>
      </c>
      <c r="B12" s="91" t="s">
        <v>134</v>
      </c>
      <c r="C12" s="91" t="s">
        <v>136</v>
      </c>
      <c r="D12" s="92" t="s">
        <v>137</v>
      </c>
      <c r="E12" s="166"/>
      <c r="F12" s="277"/>
      <c r="G12" s="173"/>
      <c r="H12" s="92"/>
      <c r="I12" s="92"/>
      <c r="J12" s="150"/>
      <c r="K12" s="148"/>
      <c r="L12" s="152"/>
      <c r="M12" s="148"/>
      <c r="N12" s="145"/>
      <c r="O12" s="92"/>
      <c r="P12" s="285"/>
      <c r="Q12" s="283"/>
    </row>
    <row r="13" spans="1:17" s="11" customFormat="1" ht="18.899999999999999" customHeight="1" x14ac:dyDescent="0.25">
      <c r="A13" s="153">
        <v>7</v>
      </c>
      <c r="B13" s="91" t="s">
        <v>138</v>
      </c>
      <c r="C13" s="91" t="s">
        <v>139</v>
      </c>
      <c r="D13" s="92" t="s">
        <v>140</v>
      </c>
      <c r="E13" s="166"/>
      <c r="F13" s="277"/>
      <c r="G13" s="173"/>
      <c r="H13" s="92"/>
      <c r="I13" s="92"/>
      <c r="J13" s="150"/>
      <c r="K13" s="148"/>
      <c r="L13" s="152"/>
      <c r="M13" s="148"/>
      <c r="N13" s="145"/>
      <c r="O13" s="92"/>
      <c r="P13" s="285"/>
      <c r="Q13" s="283"/>
    </row>
    <row r="14" spans="1:17" s="11" customFormat="1" ht="18.899999999999999" customHeight="1" x14ac:dyDescent="0.25">
      <c r="A14" s="153">
        <v>8</v>
      </c>
      <c r="B14" s="91"/>
      <c r="C14" s="91"/>
      <c r="D14" s="92"/>
      <c r="E14" s="166"/>
      <c r="F14" s="277"/>
      <c r="G14" s="173"/>
      <c r="H14" s="92"/>
      <c r="I14" s="92"/>
      <c r="J14" s="150"/>
      <c r="K14" s="148"/>
      <c r="L14" s="152"/>
      <c r="M14" s="148"/>
      <c r="N14" s="145"/>
      <c r="O14" s="92"/>
      <c r="P14" s="285"/>
      <c r="Q14" s="283"/>
    </row>
    <row r="15" spans="1:17" s="11" customFormat="1" ht="18.899999999999999" customHeight="1" x14ac:dyDescent="0.25">
      <c r="A15" s="153">
        <v>9</v>
      </c>
      <c r="B15" s="91"/>
      <c r="C15" s="91"/>
      <c r="D15" s="92"/>
      <c r="E15" s="166"/>
      <c r="F15" s="93"/>
      <c r="G15" s="93"/>
      <c r="H15" s="92"/>
      <c r="I15" s="92"/>
      <c r="J15" s="150"/>
      <c r="K15" s="148"/>
      <c r="L15" s="152"/>
      <c r="M15" s="172"/>
      <c r="N15" s="145"/>
      <c r="O15" s="92"/>
      <c r="P15" s="93"/>
      <c r="Q15" s="93"/>
    </row>
    <row r="16" spans="1:17" s="11" customFormat="1" ht="18.899999999999999" customHeight="1" x14ac:dyDescent="0.25">
      <c r="A16" s="153">
        <v>10</v>
      </c>
      <c r="B16" s="296"/>
      <c r="C16" s="91"/>
      <c r="D16" s="92"/>
      <c r="E16" s="166"/>
      <c r="F16" s="93"/>
      <c r="G16" s="93"/>
      <c r="H16" s="92"/>
      <c r="I16" s="92"/>
      <c r="J16" s="150"/>
      <c r="K16" s="148"/>
      <c r="L16" s="152"/>
      <c r="M16" s="172"/>
      <c r="N16" s="145"/>
      <c r="O16" s="92"/>
      <c r="P16" s="109"/>
      <c r="Q16" s="93"/>
    </row>
    <row r="17" spans="1:17" s="11" customFormat="1" ht="18.899999999999999" customHeight="1" x14ac:dyDescent="0.25">
      <c r="A17" s="153">
        <v>11</v>
      </c>
      <c r="B17" s="91"/>
      <c r="C17" s="91"/>
      <c r="D17" s="92"/>
      <c r="E17" s="166"/>
      <c r="F17" s="93"/>
      <c r="G17" s="93"/>
      <c r="H17" s="92"/>
      <c r="I17" s="92"/>
      <c r="J17" s="150"/>
      <c r="K17" s="148"/>
      <c r="L17" s="152"/>
      <c r="M17" s="172"/>
      <c r="N17" s="145"/>
      <c r="O17" s="92"/>
      <c r="P17" s="109"/>
      <c r="Q17" s="93"/>
    </row>
    <row r="18" spans="1:17" s="11" customFormat="1" ht="18.899999999999999" customHeight="1" x14ac:dyDescent="0.25">
      <c r="A18" s="153">
        <v>12</v>
      </c>
      <c r="B18" s="91"/>
      <c r="C18" s="91"/>
      <c r="D18" s="92"/>
      <c r="E18" s="166"/>
      <c r="F18" s="93"/>
      <c r="G18" s="93"/>
      <c r="H18" s="92"/>
      <c r="I18" s="92"/>
      <c r="J18" s="150"/>
      <c r="K18" s="148"/>
      <c r="L18" s="152"/>
      <c r="M18" s="172"/>
      <c r="N18" s="145"/>
      <c r="O18" s="92"/>
      <c r="P18" s="109"/>
      <c r="Q18" s="93"/>
    </row>
    <row r="19" spans="1:17" s="11" customFormat="1" ht="18.899999999999999" customHeight="1" x14ac:dyDescent="0.25">
      <c r="A19" s="153">
        <v>13</v>
      </c>
      <c r="B19" s="91"/>
      <c r="C19" s="91"/>
      <c r="D19" s="92"/>
      <c r="E19" s="166"/>
      <c r="F19" s="93"/>
      <c r="G19" s="93"/>
      <c r="H19" s="92"/>
      <c r="I19" s="92"/>
      <c r="J19" s="150"/>
      <c r="K19" s="148"/>
      <c r="L19" s="152"/>
      <c r="M19" s="172"/>
      <c r="N19" s="145"/>
      <c r="O19" s="92"/>
      <c r="P19" s="109"/>
      <c r="Q19" s="93"/>
    </row>
    <row r="20" spans="1:17" s="11" customFormat="1" ht="18.899999999999999" customHeight="1" x14ac:dyDescent="0.25">
      <c r="A20" s="153">
        <v>14</v>
      </c>
      <c r="B20" s="91"/>
      <c r="C20" s="91"/>
      <c r="D20" s="92"/>
      <c r="E20" s="166"/>
      <c r="F20" s="93"/>
      <c r="G20" s="93"/>
      <c r="H20" s="92"/>
      <c r="I20" s="92"/>
      <c r="J20" s="150"/>
      <c r="K20" s="148"/>
      <c r="L20" s="152"/>
      <c r="M20" s="172"/>
      <c r="N20" s="145"/>
      <c r="O20" s="92"/>
      <c r="P20" s="109"/>
      <c r="Q20" s="93"/>
    </row>
    <row r="21" spans="1:17" s="11" customFormat="1" ht="18.899999999999999" customHeight="1" x14ac:dyDescent="0.25">
      <c r="A21" s="153">
        <v>15</v>
      </c>
      <c r="B21" s="91"/>
      <c r="C21" s="91"/>
      <c r="D21" s="92"/>
      <c r="E21" s="166"/>
      <c r="F21" s="93"/>
      <c r="G21" s="93"/>
      <c r="H21" s="92"/>
      <c r="I21" s="92"/>
      <c r="J21" s="150"/>
      <c r="K21" s="148"/>
      <c r="L21" s="152"/>
      <c r="M21" s="172"/>
      <c r="N21" s="145"/>
      <c r="O21" s="92"/>
      <c r="P21" s="109"/>
      <c r="Q21" s="93"/>
    </row>
    <row r="22" spans="1:17" s="11" customFormat="1" ht="18.899999999999999" customHeight="1" x14ac:dyDescent="0.25">
      <c r="A22" s="153">
        <v>16</v>
      </c>
      <c r="B22" s="91"/>
      <c r="C22" s="91"/>
      <c r="D22" s="92"/>
      <c r="E22" s="166"/>
      <c r="F22" s="93"/>
      <c r="G22" s="93"/>
      <c r="H22" s="92"/>
      <c r="I22" s="92"/>
      <c r="J22" s="150"/>
      <c r="K22" s="148"/>
      <c r="L22" s="152"/>
      <c r="M22" s="172"/>
      <c r="N22" s="145"/>
      <c r="O22" s="92"/>
      <c r="P22" s="109"/>
      <c r="Q22" s="93"/>
    </row>
    <row r="23" spans="1:17" s="11" customFormat="1" ht="18.899999999999999" customHeight="1" x14ac:dyDescent="0.25">
      <c r="A23" s="153">
        <v>17</v>
      </c>
      <c r="B23" s="91"/>
      <c r="C23" s="91"/>
      <c r="D23" s="92"/>
      <c r="E23" s="166"/>
      <c r="F23" s="93"/>
      <c r="G23" s="93"/>
      <c r="H23" s="92"/>
      <c r="I23" s="92"/>
      <c r="J23" s="150"/>
      <c r="K23" s="148"/>
      <c r="L23" s="152"/>
      <c r="M23" s="172"/>
      <c r="N23" s="145"/>
      <c r="O23" s="92"/>
      <c r="P23" s="109"/>
      <c r="Q23" s="93"/>
    </row>
    <row r="24" spans="1:17" s="11" customFormat="1" ht="18.899999999999999" customHeight="1" x14ac:dyDescent="0.25">
      <c r="A24" s="153">
        <v>18</v>
      </c>
      <c r="B24" s="91"/>
      <c r="C24" s="91"/>
      <c r="D24" s="92"/>
      <c r="E24" s="166"/>
      <c r="F24" s="93"/>
      <c r="G24" s="93"/>
      <c r="H24" s="92"/>
      <c r="I24" s="92"/>
      <c r="J24" s="150"/>
      <c r="K24" s="148"/>
      <c r="L24" s="152"/>
      <c r="M24" s="172"/>
      <c r="N24" s="145"/>
      <c r="O24" s="92"/>
      <c r="P24" s="109"/>
      <c r="Q24" s="93"/>
    </row>
    <row r="25" spans="1:17" s="11" customFormat="1" ht="18.899999999999999" customHeight="1" x14ac:dyDescent="0.25">
      <c r="A25" s="153">
        <v>19</v>
      </c>
      <c r="B25" s="91"/>
      <c r="C25" s="91"/>
      <c r="D25" s="92"/>
      <c r="E25" s="166"/>
      <c r="F25" s="93"/>
      <c r="G25" s="93"/>
      <c r="H25" s="92"/>
      <c r="I25" s="92"/>
      <c r="J25" s="150"/>
      <c r="K25" s="148"/>
      <c r="L25" s="152"/>
      <c r="M25" s="172"/>
      <c r="N25" s="145"/>
      <c r="O25" s="92"/>
      <c r="P25" s="109"/>
      <c r="Q25" s="93"/>
    </row>
    <row r="26" spans="1:17" s="11" customFormat="1" ht="18.899999999999999" customHeight="1" x14ac:dyDescent="0.25">
      <c r="A26" s="153">
        <v>20</v>
      </c>
      <c r="B26" s="91"/>
      <c r="C26" s="91"/>
      <c r="D26" s="92"/>
      <c r="E26" s="166"/>
      <c r="F26" s="93"/>
      <c r="G26" s="93"/>
      <c r="H26" s="92"/>
      <c r="I26" s="92"/>
      <c r="J26" s="150"/>
      <c r="K26" s="148"/>
      <c r="L26" s="152"/>
      <c r="M26" s="172"/>
      <c r="N26" s="145"/>
      <c r="O26" s="92"/>
      <c r="P26" s="109"/>
      <c r="Q26" s="93"/>
    </row>
    <row r="27" spans="1:17" s="11" customFormat="1" ht="18.899999999999999" customHeight="1" x14ac:dyDescent="0.25">
      <c r="A27" s="153">
        <v>21</v>
      </c>
      <c r="B27" s="91"/>
      <c r="C27" s="91"/>
      <c r="D27" s="92"/>
      <c r="E27" s="166"/>
      <c r="F27" s="93"/>
      <c r="G27" s="93"/>
      <c r="H27" s="92"/>
      <c r="I27" s="92"/>
      <c r="J27" s="150"/>
      <c r="K27" s="148"/>
      <c r="L27" s="152"/>
      <c r="M27" s="172"/>
      <c r="N27" s="145"/>
      <c r="O27" s="92"/>
      <c r="P27" s="109"/>
      <c r="Q27" s="93"/>
    </row>
    <row r="28" spans="1:17" s="11" customFormat="1" ht="18.899999999999999" customHeight="1" x14ac:dyDescent="0.25">
      <c r="A28" s="153">
        <v>22</v>
      </c>
      <c r="B28" s="91"/>
      <c r="C28" s="91"/>
      <c r="D28" s="92"/>
      <c r="E28" s="297"/>
      <c r="F28" s="287"/>
      <c r="G28" s="170"/>
      <c r="H28" s="92"/>
      <c r="I28" s="92"/>
      <c r="J28" s="150"/>
      <c r="K28" s="148"/>
      <c r="L28" s="152"/>
      <c r="M28" s="172"/>
      <c r="N28" s="145"/>
      <c r="O28" s="92"/>
      <c r="P28" s="109"/>
      <c r="Q28" s="93"/>
    </row>
    <row r="29" spans="1:17" s="11" customFormat="1" ht="18.899999999999999" customHeight="1" x14ac:dyDescent="0.25">
      <c r="A29" s="153">
        <v>23</v>
      </c>
      <c r="B29" s="91"/>
      <c r="C29" s="91"/>
      <c r="D29" s="92"/>
      <c r="E29" s="298"/>
      <c r="F29" s="93"/>
      <c r="G29" s="93"/>
      <c r="H29" s="92"/>
      <c r="I29" s="92"/>
      <c r="J29" s="150"/>
      <c r="K29" s="148"/>
      <c r="L29" s="152"/>
      <c r="M29" s="172"/>
      <c r="N29" s="145"/>
      <c r="O29" s="92"/>
      <c r="P29" s="109"/>
      <c r="Q29" s="93"/>
    </row>
    <row r="30" spans="1:17" s="11" customFormat="1" ht="18.899999999999999" customHeight="1" x14ac:dyDescent="0.25">
      <c r="A30" s="153">
        <v>24</v>
      </c>
      <c r="B30" s="91"/>
      <c r="C30" s="91"/>
      <c r="D30" s="92"/>
      <c r="E30" s="166"/>
      <c r="F30" s="93"/>
      <c r="G30" s="93"/>
      <c r="H30" s="92"/>
      <c r="I30" s="92"/>
      <c r="J30" s="150"/>
      <c r="K30" s="148"/>
      <c r="L30" s="152"/>
      <c r="M30" s="172"/>
      <c r="N30" s="145"/>
      <c r="O30" s="92"/>
      <c r="P30" s="109"/>
      <c r="Q30" s="93"/>
    </row>
    <row r="31" spans="1:17" s="11" customFormat="1" ht="18.899999999999999" customHeight="1" x14ac:dyDescent="0.25">
      <c r="A31" s="153">
        <v>25</v>
      </c>
      <c r="B31" s="91"/>
      <c r="C31" s="91"/>
      <c r="D31" s="92"/>
      <c r="E31" s="166"/>
      <c r="F31" s="93"/>
      <c r="G31" s="93"/>
      <c r="H31" s="92"/>
      <c r="I31" s="92"/>
      <c r="J31" s="150"/>
      <c r="K31" s="148"/>
      <c r="L31" s="152"/>
      <c r="M31" s="172"/>
      <c r="N31" s="145"/>
      <c r="O31" s="92"/>
      <c r="P31" s="109"/>
      <c r="Q31" s="93"/>
    </row>
    <row r="32" spans="1:17" s="11" customFormat="1" ht="18.899999999999999" customHeight="1" x14ac:dyDescent="0.25">
      <c r="A32" s="153">
        <v>26</v>
      </c>
      <c r="B32" s="91"/>
      <c r="C32" s="91"/>
      <c r="D32" s="92"/>
      <c r="E32" s="289"/>
      <c r="F32" s="93"/>
      <c r="G32" s="93"/>
      <c r="H32" s="92"/>
      <c r="I32" s="92"/>
      <c r="J32" s="150"/>
      <c r="K32" s="148"/>
      <c r="L32" s="152"/>
      <c r="M32" s="172"/>
      <c r="N32" s="145"/>
      <c r="O32" s="92"/>
      <c r="P32" s="109"/>
      <c r="Q32" s="93"/>
    </row>
    <row r="33" spans="1:17" s="11" customFormat="1" ht="18.899999999999999" customHeight="1" x14ac:dyDescent="0.25">
      <c r="A33" s="153">
        <v>27</v>
      </c>
      <c r="B33" s="91"/>
      <c r="C33" s="91"/>
      <c r="D33" s="92"/>
      <c r="E33" s="166"/>
      <c r="F33" s="93"/>
      <c r="G33" s="93"/>
      <c r="H33" s="92"/>
      <c r="I33" s="92"/>
      <c r="J33" s="150"/>
      <c r="K33" s="148"/>
      <c r="L33" s="152"/>
      <c r="M33" s="172"/>
      <c r="N33" s="145"/>
      <c r="O33" s="92"/>
      <c r="P33" s="109"/>
      <c r="Q33" s="93"/>
    </row>
    <row r="34" spans="1:17" s="11" customFormat="1" ht="18.899999999999999" customHeight="1" x14ac:dyDescent="0.25">
      <c r="A34" s="153">
        <v>28</v>
      </c>
      <c r="B34" s="91"/>
      <c r="C34" s="91"/>
      <c r="D34" s="92"/>
      <c r="E34" s="166"/>
      <c r="F34" s="93"/>
      <c r="G34" s="93"/>
      <c r="H34" s="92"/>
      <c r="I34" s="92"/>
      <c r="J34" s="150"/>
      <c r="K34" s="148"/>
      <c r="L34" s="152"/>
      <c r="M34" s="172"/>
      <c r="N34" s="145"/>
      <c r="O34" s="92"/>
      <c r="P34" s="109"/>
      <c r="Q34" s="93"/>
    </row>
    <row r="35" spans="1:17" s="11" customFormat="1" ht="18.899999999999999" customHeight="1" x14ac:dyDescent="0.25">
      <c r="A35" s="153">
        <v>29</v>
      </c>
      <c r="B35" s="91"/>
      <c r="C35" s="91"/>
      <c r="D35" s="92"/>
      <c r="E35" s="166"/>
      <c r="F35" s="93"/>
      <c r="G35" s="93"/>
      <c r="H35" s="92"/>
      <c r="I35" s="92"/>
      <c r="J35" s="150"/>
      <c r="K35" s="148"/>
      <c r="L35" s="152"/>
      <c r="M35" s="172"/>
      <c r="N35" s="145"/>
      <c r="O35" s="92"/>
      <c r="P35" s="109"/>
      <c r="Q35" s="93"/>
    </row>
    <row r="36" spans="1:17" s="11" customFormat="1" ht="18.899999999999999" customHeight="1" x14ac:dyDescent="0.25">
      <c r="A36" s="153">
        <v>30</v>
      </c>
      <c r="B36" s="91"/>
      <c r="C36" s="91"/>
      <c r="D36" s="92"/>
      <c r="E36" s="166"/>
      <c r="F36" s="93"/>
      <c r="G36" s="93"/>
      <c r="H36" s="92"/>
      <c r="I36" s="92"/>
      <c r="J36" s="150"/>
      <c r="K36" s="148"/>
      <c r="L36" s="152"/>
      <c r="M36" s="172"/>
      <c r="N36" s="145"/>
      <c r="O36" s="92"/>
      <c r="P36" s="109"/>
      <c r="Q36" s="93"/>
    </row>
    <row r="37" spans="1:17" s="11" customFormat="1" ht="18.899999999999999" customHeight="1" x14ac:dyDescent="0.25">
      <c r="A37" s="153">
        <v>31</v>
      </c>
      <c r="B37" s="91"/>
      <c r="C37" s="91"/>
      <c r="D37" s="92"/>
      <c r="E37" s="166"/>
      <c r="F37" s="93"/>
      <c r="G37" s="93"/>
      <c r="H37" s="92"/>
      <c r="I37" s="92"/>
      <c r="J37" s="150"/>
      <c r="K37" s="148"/>
      <c r="L37" s="152"/>
      <c r="M37" s="172"/>
      <c r="N37" s="145"/>
      <c r="O37" s="92"/>
      <c r="P37" s="109"/>
      <c r="Q37" s="93"/>
    </row>
    <row r="38" spans="1:17" s="11" customFormat="1" ht="18.899999999999999" customHeight="1" x14ac:dyDescent="0.25">
      <c r="A38" s="153">
        <v>32</v>
      </c>
      <c r="B38" s="91"/>
      <c r="C38" s="91"/>
      <c r="D38" s="92"/>
      <c r="E38" s="166"/>
      <c r="F38" s="93"/>
      <c r="G38" s="93"/>
      <c r="H38" s="277"/>
      <c r="I38" s="173"/>
      <c r="J38" s="150"/>
      <c r="K38" s="148"/>
      <c r="L38" s="152"/>
      <c r="M38" s="172"/>
      <c r="N38" s="145"/>
      <c r="O38" s="93"/>
      <c r="P38" s="109"/>
      <c r="Q38" s="93"/>
    </row>
    <row r="39" spans="1:17" s="11" customFormat="1" ht="18.899999999999999" customHeight="1" x14ac:dyDescent="0.25">
      <c r="A39" s="153">
        <v>33</v>
      </c>
      <c r="B39" s="91"/>
      <c r="C39" s="91"/>
      <c r="D39" s="92"/>
      <c r="E39" s="166"/>
      <c r="F39" s="93"/>
      <c r="G39" s="93"/>
      <c r="H39" s="277"/>
      <c r="I39" s="173"/>
      <c r="J39" s="150"/>
      <c r="K39" s="148"/>
      <c r="L39" s="152"/>
      <c r="M39" s="172"/>
      <c r="N39" s="170"/>
      <c r="O39" s="93"/>
      <c r="P39" s="109"/>
      <c r="Q39" s="93"/>
    </row>
    <row r="40" spans="1:17" s="11" customFormat="1" ht="18.899999999999999" customHeight="1" x14ac:dyDescent="0.25">
      <c r="A40" s="153">
        <v>34</v>
      </c>
      <c r="B40" s="91"/>
      <c r="C40" s="91"/>
      <c r="D40" s="92"/>
      <c r="E40" s="166"/>
      <c r="F40" s="93"/>
      <c r="G40" s="93"/>
      <c r="H40" s="277"/>
      <c r="I40" s="173"/>
      <c r="J40" s="150" t="e">
        <f>IF(AND(Q40="",#REF!&gt;0,#REF!&lt;5),K40,)</f>
        <v>#REF!</v>
      </c>
      <c r="K40" s="148" t="str">
        <f>IF(D40="","ZZZ9",IF(AND(#REF!&gt;0,#REF!&lt;5),D40&amp;#REF!,D40&amp;"9"))</f>
        <v>ZZZ9</v>
      </c>
      <c r="L40" s="152">
        <f t="shared" ref="L40:L103" si="0">IF(Q40="",999,Q40)</f>
        <v>999</v>
      </c>
      <c r="M40" s="172">
        <f t="shared" ref="M40:M103" si="1">IF(P40=999,999,1)</f>
        <v>999</v>
      </c>
      <c r="N40" s="170"/>
      <c r="O40" s="93"/>
      <c r="P40" s="109">
        <f t="shared" ref="P40:P103" si="2">IF(N40="DA",1,IF(N40="WC",2,IF(N40="SE",3,IF(N40="Q",4,IF(N40="LL",5,999)))))</f>
        <v>999</v>
      </c>
      <c r="Q40" s="93"/>
    </row>
    <row r="41" spans="1:17" s="11" customFormat="1" ht="18.899999999999999" customHeight="1" x14ac:dyDescent="0.25">
      <c r="A41" s="153">
        <v>35</v>
      </c>
      <c r="B41" s="91"/>
      <c r="C41" s="91"/>
      <c r="D41" s="92"/>
      <c r="E41" s="166"/>
      <c r="F41" s="93"/>
      <c r="G41" s="93"/>
      <c r="H41" s="277"/>
      <c r="I41" s="173"/>
      <c r="J41" s="150" t="e">
        <f>IF(AND(Q41="",#REF!&gt;0,#REF!&lt;5),K41,)</f>
        <v>#REF!</v>
      </c>
      <c r="K41" s="148" t="str">
        <f>IF(D41="","ZZZ9",IF(AND(#REF!&gt;0,#REF!&lt;5),D41&amp;#REF!,D41&amp;"9"))</f>
        <v>ZZZ9</v>
      </c>
      <c r="L41" s="152">
        <f t="shared" si="0"/>
        <v>999</v>
      </c>
      <c r="M41" s="172">
        <f t="shared" si="1"/>
        <v>999</v>
      </c>
      <c r="N41" s="170"/>
      <c r="O41" s="93"/>
      <c r="P41" s="109">
        <f t="shared" si="2"/>
        <v>999</v>
      </c>
      <c r="Q41" s="93"/>
    </row>
    <row r="42" spans="1:17" s="11" customFormat="1" ht="18.899999999999999" customHeight="1" x14ac:dyDescent="0.25">
      <c r="A42" s="153">
        <v>36</v>
      </c>
      <c r="B42" s="91"/>
      <c r="C42" s="91"/>
      <c r="D42" s="92"/>
      <c r="E42" s="166"/>
      <c r="F42" s="93"/>
      <c r="G42" s="93"/>
      <c r="H42" s="277"/>
      <c r="I42" s="173"/>
      <c r="J42" s="150" t="e">
        <f>IF(AND(Q42="",#REF!&gt;0,#REF!&lt;5),K42,)</f>
        <v>#REF!</v>
      </c>
      <c r="K42" s="148" t="str">
        <f>IF(D42="","ZZZ9",IF(AND(#REF!&gt;0,#REF!&lt;5),D42&amp;#REF!,D42&amp;"9"))</f>
        <v>ZZZ9</v>
      </c>
      <c r="L42" s="152">
        <f t="shared" si="0"/>
        <v>999</v>
      </c>
      <c r="M42" s="172">
        <f t="shared" si="1"/>
        <v>999</v>
      </c>
      <c r="N42" s="170"/>
      <c r="O42" s="93"/>
      <c r="P42" s="109">
        <f t="shared" si="2"/>
        <v>999</v>
      </c>
      <c r="Q42" s="93"/>
    </row>
    <row r="43" spans="1:17" s="11" customFormat="1" ht="18.899999999999999" customHeight="1" x14ac:dyDescent="0.25">
      <c r="A43" s="153">
        <v>37</v>
      </c>
      <c r="B43" s="91"/>
      <c r="C43" s="91"/>
      <c r="D43" s="92"/>
      <c r="E43" s="166"/>
      <c r="F43" s="93"/>
      <c r="G43" s="93"/>
      <c r="H43" s="277"/>
      <c r="I43" s="173"/>
      <c r="J43" s="150" t="e">
        <f>IF(AND(Q43="",#REF!&gt;0,#REF!&lt;5),K43,)</f>
        <v>#REF!</v>
      </c>
      <c r="K43" s="148" t="str">
        <f>IF(D43="","ZZZ9",IF(AND(#REF!&gt;0,#REF!&lt;5),D43&amp;#REF!,D43&amp;"9"))</f>
        <v>ZZZ9</v>
      </c>
      <c r="L43" s="152">
        <f t="shared" si="0"/>
        <v>999</v>
      </c>
      <c r="M43" s="172">
        <f t="shared" si="1"/>
        <v>999</v>
      </c>
      <c r="N43" s="170"/>
      <c r="O43" s="93"/>
      <c r="P43" s="109">
        <f t="shared" si="2"/>
        <v>999</v>
      </c>
      <c r="Q43" s="93"/>
    </row>
    <row r="44" spans="1:17" s="11" customFormat="1" ht="18.899999999999999" customHeight="1" x14ac:dyDescent="0.25">
      <c r="A44" s="153">
        <v>38</v>
      </c>
      <c r="B44" s="91"/>
      <c r="C44" s="91"/>
      <c r="D44" s="92"/>
      <c r="E44" s="166"/>
      <c r="F44" s="93"/>
      <c r="G44" s="93"/>
      <c r="H44" s="277"/>
      <c r="I44" s="173"/>
      <c r="J44" s="150" t="e">
        <f>IF(AND(Q44="",#REF!&gt;0,#REF!&lt;5),K44,)</f>
        <v>#REF!</v>
      </c>
      <c r="K44" s="148" t="str">
        <f>IF(D44="","ZZZ9",IF(AND(#REF!&gt;0,#REF!&lt;5),D44&amp;#REF!,D44&amp;"9"))</f>
        <v>ZZZ9</v>
      </c>
      <c r="L44" s="152">
        <f t="shared" si="0"/>
        <v>999</v>
      </c>
      <c r="M44" s="172">
        <f t="shared" si="1"/>
        <v>999</v>
      </c>
      <c r="N44" s="170"/>
      <c r="O44" s="93"/>
      <c r="P44" s="109">
        <f t="shared" si="2"/>
        <v>999</v>
      </c>
      <c r="Q44" s="93"/>
    </row>
    <row r="45" spans="1:17" s="11" customFormat="1" ht="18.899999999999999" customHeight="1" x14ac:dyDescent="0.25">
      <c r="A45" s="153">
        <v>39</v>
      </c>
      <c r="B45" s="91"/>
      <c r="C45" s="91"/>
      <c r="D45" s="92"/>
      <c r="E45" s="166"/>
      <c r="F45" s="93"/>
      <c r="G45" s="93"/>
      <c r="H45" s="277"/>
      <c r="I45" s="173"/>
      <c r="J45" s="150" t="e">
        <f>IF(AND(Q45="",#REF!&gt;0,#REF!&lt;5),K45,)</f>
        <v>#REF!</v>
      </c>
      <c r="K45" s="148" t="str">
        <f>IF(D45="","ZZZ9",IF(AND(#REF!&gt;0,#REF!&lt;5),D45&amp;#REF!,D45&amp;"9"))</f>
        <v>ZZZ9</v>
      </c>
      <c r="L45" s="152">
        <f t="shared" si="0"/>
        <v>999</v>
      </c>
      <c r="M45" s="172">
        <f t="shared" si="1"/>
        <v>999</v>
      </c>
      <c r="N45" s="170"/>
      <c r="O45" s="93"/>
      <c r="P45" s="109">
        <f t="shared" si="2"/>
        <v>999</v>
      </c>
      <c r="Q45" s="93"/>
    </row>
    <row r="46" spans="1:17" s="11" customFormat="1" ht="18.899999999999999" customHeight="1" x14ac:dyDescent="0.25">
      <c r="A46" s="153">
        <v>40</v>
      </c>
      <c r="B46" s="91"/>
      <c r="C46" s="91"/>
      <c r="D46" s="92"/>
      <c r="E46" s="166"/>
      <c r="F46" s="93"/>
      <c r="G46" s="93"/>
      <c r="H46" s="277"/>
      <c r="I46" s="173"/>
      <c r="J46" s="150" t="e">
        <f>IF(AND(Q46="",#REF!&gt;0,#REF!&lt;5),K46,)</f>
        <v>#REF!</v>
      </c>
      <c r="K46" s="148" t="str">
        <f>IF(D46="","ZZZ9",IF(AND(#REF!&gt;0,#REF!&lt;5),D46&amp;#REF!,D46&amp;"9"))</f>
        <v>ZZZ9</v>
      </c>
      <c r="L46" s="152">
        <f t="shared" si="0"/>
        <v>999</v>
      </c>
      <c r="M46" s="172">
        <f t="shared" si="1"/>
        <v>999</v>
      </c>
      <c r="N46" s="170"/>
      <c r="O46" s="93"/>
      <c r="P46" s="109">
        <f t="shared" si="2"/>
        <v>999</v>
      </c>
      <c r="Q46" s="93"/>
    </row>
    <row r="47" spans="1:17" s="11" customFormat="1" ht="18.899999999999999" customHeight="1" x14ac:dyDescent="0.25">
      <c r="A47" s="153">
        <v>41</v>
      </c>
      <c r="B47" s="91"/>
      <c r="C47" s="91"/>
      <c r="D47" s="92"/>
      <c r="E47" s="166"/>
      <c r="F47" s="93"/>
      <c r="G47" s="93"/>
      <c r="H47" s="277"/>
      <c r="I47" s="173"/>
      <c r="J47" s="150" t="e">
        <f>IF(AND(Q47="",#REF!&gt;0,#REF!&lt;5),K47,)</f>
        <v>#REF!</v>
      </c>
      <c r="K47" s="148" t="str">
        <f>IF(D47="","ZZZ9",IF(AND(#REF!&gt;0,#REF!&lt;5),D47&amp;#REF!,D47&amp;"9"))</f>
        <v>ZZZ9</v>
      </c>
      <c r="L47" s="152">
        <f t="shared" si="0"/>
        <v>999</v>
      </c>
      <c r="M47" s="172">
        <f t="shared" si="1"/>
        <v>999</v>
      </c>
      <c r="N47" s="170"/>
      <c r="O47" s="93"/>
      <c r="P47" s="109">
        <f t="shared" si="2"/>
        <v>999</v>
      </c>
      <c r="Q47" s="93"/>
    </row>
    <row r="48" spans="1:17" s="11" customFormat="1" ht="18.899999999999999" customHeight="1" x14ac:dyDescent="0.25">
      <c r="A48" s="153">
        <v>42</v>
      </c>
      <c r="B48" s="91"/>
      <c r="C48" s="91"/>
      <c r="D48" s="92"/>
      <c r="E48" s="166"/>
      <c r="F48" s="93"/>
      <c r="G48" s="93"/>
      <c r="H48" s="277"/>
      <c r="I48" s="173"/>
      <c r="J48" s="150" t="e">
        <f>IF(AND(Q48="",#REF!&gt;0,#REF!&lt;5),K48,)</f>
        <v>#REF!</v>
      </c>
      <c r="K48" s="148" t="str">
        <f>IF(D48="","ZZZ9",IF(AND(#REF!&gt;0,#REF!&lt;5),D48&amp;#REF!,D48&amp;"9"))</f>
        <v>ZZZ9</v>
      </c>
      <c r="L48" s="152">
        <f t="shared" si="0"/>
        <v>999</v>
      </c>
      <c r="M48" s="172">
        <f t="shared" si="1"/>
        <v>999</v>
      </c>
      <c r="N48" s="170"/>
      <c r="O48" s="93"/>
      <c r="P48" s="109">
        <f t="shared" si="2"/>
        <v>999</v>
      </c>
      <c r="Q48" s="93"/>
    </row>
    <row r="49" spans="1:17" s="11" customFormat="1" ht="18.899999999999999" customHeight="1" x14ac:dyDescent="0.25">
      <c r="A49" s="153">
        <v>43</v>
      </c>
      <c r="B49" s="91"/>
      <c r="C49" s="91"/>
      <c r="D49" s="92"/>
      <c r="E49" s="166"/>
      <c r="F49" s="93"/>
      <c r="G49" s="93"/>
      <c r="H49" s="277"/>
      <c r="I49" s="173"/>
      <c r="J49" s="150" t="e">
        <f>IF(AND(Q49="",#REF!&gt;0,#REF!&lt;5),K49,)</f>
        <v>#REF!</v>
      </c>
      <c r="K49" s="148" t="str">
        <f>IF(D49="","ZZZ9",IF(AND(#REF!&gt;0,#REF!&lt;5),D49&amp;#REF!,D49&amp;"9"))</f>
        <v>ZZZ9</v>
      </c>
      <c r="L49" s="152">
        <f t="shared" si="0"/>
        <v>999</v>
      </c>
      <c r="M49" s="172">
        <f t="shared" si="1"/>
        <v>999</v>
      </c>
      <c r="N49" s="170"/>
      <c r="O49" s="93"/>
      <c r="P49" s="109">
        <f t="shared" si="2"/>
        <v>999</v>
      </c>
      <c r="Q49" s="93"/>
    </row>
    <row r="50" spans="1:17" s="11" customFormat="1" ht="18.899999999999999" customHeight="1" x14ac:dyDescent="0.25">
      <c r="A50" s="153">
        <v>44</v>
      </c>
      <c r="B50" s="91"/>
      <c r="C50" s="91"/>
      <c r="D50" s="92"/>
      <c r="E50" s="166"/>
      <c r="F50" s="93"/>
      <c r="G50" s="93"/>
      <c r="H50" s="277"/>
      <c r="I50" s="173"/>
      <c r="J50" s="150" t="e">
        <f>IF(AND(Q50="",#REF!&gt;0,#REF!&lt;5),K50,)</f>
        <v>#REF!</v>
      </c>
      <c r="K50" s="148" t="str">
        <f>IF(D50="","ZZZ9",IF(AND(#REF!&gt;0,#REF!&lt;5),D50&amp;#REF!,D50&amp;"9"))</f>
        <v>ZZZ9</v>
      </c>
      <c r="L50" s="152">
        <f t="shared" si="0"/>
        <v>999</v>
      </c>
      <c r="M50" s="172">
        <f t="shared" si="1"/>
        <v>999</v>
      </c>
      <c r="N50" s="170"/>
      <c r="O50" s="93"/>
      <c r="P50" s="109">
        <f t="shared" si="2"/>
        <v>999</v>
      </c>
      <c r="Q50" s="93"/>
    </row>
    <row r="51" spans="1:17" s="11" customFormat="1" ht="18.899999999999999" customHeight="1" x14ac:dyDescent="0.25">
      <c r="A51" s="153">
        <v>45</v>
      </c>
      <c r="B51" s="91"/>
      <c r="C51" s="91"/>
      <c r="D51" s="92"/>
      <c r="E51" s="166"/>
      <c r="F51" s="93"/>
      <c r="G51" s="93"/>
      <c r="H51" s="277"/>
      <c r="I51" s="173"/>
      <c r="J51" s="150" t="e">
        <f>IF(AND(Q51="",#REF!&gt;0,#REF!&lt;5),K51,)</f>
        <v>#REF!</v>
      </c>
      <c r="K51" s="148" t="str">
        <f>IF(D51="","ZZZ9",IF(AND(#REF!&gt;0,#REF!&lt;5),D51&amp;#REF!,D51&amp;"9"))</f>
        <v>ZZZ9</v>
      </c>
      <c r="L51" s="152">
        <f t="shared" si="0"/>
        <v>999</v>
      </c>
      <c r="M51" s="172">
        <f t="shared" si="1"/>
        <v>999</v>
      </c>
      <c r="N51" s="170"/>
      <c r="O51" s="93"/>
      <c r="P51" s="109">
        <f t="shared" si="2"/>
        <v>999</v>
      </c>
      <c r="Q51" s="93"/>
    </row>
    <row r="52" spans="1:17" s="11" customFormat="1" ht="18.899999999999999" customHeight="1" x14ac:dyDescent="0.25">
      <c r="A52" s="153">
        <v>46</v>
      </c>
      <c r="B52" s="91"/>
      <c r="C52" s="91"/>
      <c r="D52" s="92"/>
      <c r="E52" s="166"/>
      <c r="F52" s="93"/>
      <c r="G52" s="93"/>
      <c r="H52" s="277"/>
      <c r="I52" s="173"/>
      <c r="J52" s="150" t="e">
        <f>IF(AND(Q52="",#REF!&gt;0,#REF!&lt;5),K52,)</f>
        <v>#REF!</v>
      </c>
      <c r="K52" s="148" t="str">
        <f>IF(D52="","ZZZ9",IF(AND(#REF!&gt;0,#REF!&lt;5),D52&amp;#REF!,D52&amp;"9"))</f>
        <v>ZZZ9</v>
      </c>
      <c r="L52" s="152">
        <f t="shared" si="0"/>
        <v>999</v>
      </c>
      <c r="M52" s="172">
        <f t="shared" si="1"/>
        <v>999</v>
      </c>
      <c r="N52" s="170"/>
      <c r="O52" s="93"/>
      <c r="P52" s="109">
        <f t="shared" si="2"/>
        <v>999</v>
      </c>
      <c r="Q52" s="93"/>
    </row>
    <row r="53" spans="1:17" s="11" customFormat="1" ht="18.899999999999999" customHeight="1" x14ac:dyDescent="0.25">
      <c r="A53" s="153">
        <v>47</v>
      </c>
      <c r="B53" s="91"/>
      <c r="C53" s="91"/>
      <c r="D53" s="92"/>
      <c r="E53" s="166"/>
      <c r="F53" s="93"/>
      <c r="G53" s="93"/>
      <c r="H53" s="277"/>
      <c r="I53" s="173"/>
      <c r="J53" s="150" t="e">
        <f>IF(AND(Q53="",#REF!&gt;0,#REF!&lt;5),K53,)</f>
        <v>#REF!</v>
      </c>
      <c r="K53" s="148" t="str">
        <f>IF(D53="","ZZZ9",IF(AND(#REF!&gt;0,#REF!&lt;5),D53&amp;#REF!,D53&amp;"9"))</f>
        <v>ZZZ9</v>
      </c>
      <c r="L53" s="152">
        <f t="shared" si="0"/>
        <v>999</v>
      </c>
      <c r="M53" s="172">
        <f t="shared" si="1"/>
        <v>999</v>
      </c>
      <c r="N53" s="170"/>
      <c r="O53" s="93"/>
      <c r="P53" s="109">
        <f t="shared" si="2"/>
        <v>999</v>
      </c>
      <c r="Q53" s="93"/>
    </row>
    <row r="54" spans="1:17" s="11" customFormat="1" ht="18.899999999999999" customHeight="1" x14ac:dyDescent="0.25">
      <c r="A54" s="153">
        <v>48</v>
      </c>
      <c r="B54" s="91"/>
      <c r="C54" s="91"/>
      <c r="D54" s="92"/>
      <c r="E54" s="166"/>
      <c r="F54" s="93"/>
      <c r="G54" s="93"/>
      <c r="H54" s="277"/>
      <c r="I54" s="173"/>
      <c r="J54" s="150" t="e">
        <f>IF(AND(Q54="",#REF!&gt;0,#REF!&lt;5),K54,)</f>
        <v>#REF!</v>
      </c>
      <c r="K54" s="148" t="str">
        <f>IF(D54="","ZZZ9",IF(AND(#REF!&gt;0,#REF!&lt;5),D54&amp;#REF!,D54&amp;"9"))</f>
        <v>ZZZ9</v>
      </c>
      <c r="L54" s="152">
        <f t="shared" si="0"/>
        <v>999</v>
      </c>
      <c r="M54" s="172">
        <f t="shared" si="1"/>
        <v>999</v>
      </c>
      <c r="N54" s="170"/>
      <c r="O54" s="93"/>
      <c r="P54" s="109">
        <f t="shared" si="2"/>
        <v>999</v>
      </c>
      <c r="Q54" s="93"/>
    </row>
    <row r="55" spans="1:17" s="11" customFormat="1" ht="18.899999999999999" customHeight="1" x14ac:dyDescent="0.25">
      <c r="A55" s="153">
        <v>49</v>
      </c>
      <c r="B55" s="91"/>
      <c r="C55" s="91"/>
      <c r="D55" s="92"/>
      <c r="E55" s="166"/>
      <c r="F55" s="93"/>
      <c r="G55" s="93"/>
      <c r="H55" s="277"/>
      <c r="I55" s="173"/>
      <c r="J55" s="150" t="e">
        <f>IF(AND(Q55="",#REF!&gt;0,#REF!&lt;5),K55,)</f>
        <v>#REF!</v>
      </c>
      <c r="K55" s="148" t="str">
        <f>IF(D55="","ZZZ9",IF(AND(#REF!&gt;0,#REF!&lt;5),D55&amp;#REF!,D55&amp;"9"))</f>
        <v>ZZZ9</v>
      </c>
      <c r="L55" s="152">
        <f t="shared" si="0"/>
        <v>999</v>
      </c>
      <c r="M55" s="172">
        <f t="shared" si="1"/>
        <v>999</v>
      </c>
      <c r="N55" s="170"/>
      <c r="O55" s="93"/>
      <c r="P55" s="109">
        <f t="shared" si="2"/>
        <v>999</v>
      </c>
      <c r="Q55" s="93"/>
    </row>
    <row r="56" spans="1:17" s="11" customFormat="1" ht="18.899999999999999" customHeight="1" x14ac:dyDescent="0.25">
      <c r="A56" s="153">
        <v>50</v>
      </c>
      <c r="B56" s="91"/>
      <c r="C56" s="91"/>
      <c r="D56" s="92"/>
      <c r="E56" s="166"/>
      <c r="F56" s="93"/>
      <c r="G56" s="93"/>
      <c r="H56" s="277"/>
      <c r="I56" s="173"/>
      <c r="J56" s="150" t="e">
        <f>IF(AND(Q56="",#REF!&gt;0,#REF!&lt;5),K56,)</f>
        <v>#REF!</v>
      </c>
      <c r="K56" s="148" t="str">
        <f>IF(D56="","ZZZ9",IF(AND(#REF!&gt;0,#REF!&lt;5),D56&amp;#REF!,D56&amp;"9"))</f>
        <v>ZZZ9</v>
      </c>
      <c r="L56" s="152">
        <f t="shared" si="0"/>
        <v>999</v>
      </c>
      <c r="M56" s="172">
        <f t="shared" si="1"/>
        <v>999</v>
      </c>
      <c r="N56" s="170"/>
      <c r="O56" s="93"/>
      <c r="P56" s="109">
        <f t="shared" si="2"/>
        <v>999</v>
      </c>
      <c r="Q56" s="93"/>
    </row>
    <row r="57" spans="1:17" s="11" customFormat="1" ht="18.899999999999999" customHeight="1" x14ac:dyDescent="0.25">
      <c r="A57" s="153">
        <v>51</v>
      </c>
      <c r="B57" s="91"/>
      <c r="C57" s="91"/>
      <c r="D57" s="92"/>
      <c r="E57" s="166"/>
      <c r="F57" s="93"/>
      <c r="G57" s="93"/>
      <c r="H57" s="277"/>
      <c r="I57" s="173"/>
      <c r="J57" s="150" t="e">
        <f>IF(AND(Q57="",#REF!&gt;0,#REF!&lt;5),K57,)</f>
        <v>#REF!</v>
      </c>
      <c r="K57" s="148" t="str">
        <f>IF(D57="","ZZZ9",IF(AND(#REF!&gt;0,#REF!&lt;5),D57&amp;#REF!,D57&amp;"9"))</f>
        <v>ZZZ9</v>
      </c>
      <c r="L57" s="152">
        <f t="shared" si="0"/>
        <v>999</v>
      </c>
      <c r="M57" s="172">
        <f t="shared" si="1"/>
        <v>999</v>
      </c>
      <c r="N57" s="170"/>
      <c r="O57" s="93"/>
      <c r="P57" s="109">
        <f t="shared" si="2"/>
        <v>999</v>
      </c>
      <c r="Q57" s="93"/>
    </row>
    <row r="58" spans="1:17" s="11" customFormat="1" ht="18.899999999999999" customHeight="1" x14ac:dyDescent="0.25">
      <c r="A58" s="153">
        <v>52</v>
      </c>
      <c r="B58" s="91"/>
      <c r="C58" s="91"/>
      <c r="D58" s="92"/>
      <c r="E58" s="166"/>
      <c r="F58" s="93"/>
      <c r="G58" s="93"/>
      <c r="H58" s="277"/>
      <c r="I58" s="173"/>
      <c r="J58" s="150" t="e">
        <f>IF(AND(Q58="",#REF!&gt;0,#REF!&lt;5),K58,)</f>
        <v>#REF!</v>
      </c>
      <c r="K58" s="148" t="str">
        <f>IF(D58="","ZZZ9",IF(AND(#REF!&gt;0,#REF!&lt;5),D58&amp;#REF!,D58&amp;"9"))</f>
        <v>ZZZ9</v>
      </c>
      <c r="L58" s="152">
        <f t="shared" si="0"/>
        <v>999</v>
      </c>
      <c r="M58" s="172">
        <f t="shared" si="1"/>
        <v>999</v>
      </c>
      <c r="N58" s="170"/>
      <c r="O58" s="93"/>
      <c r="P58" s="109">
        <f t="shared" si="2"/>
        <v>999</v>
      </c>
      <c r="Q58" s="93"/>
    </row>
    <row r="59" spans="1:17" s="11" customFormat="1" ht="18.899999999999999" customHeight="1" x14ac:dyDescent="0.25">
      <c r="A59" s="153">
        <v>53</v>
      </c>
      <c r="B59" s="91"/>
      <c r="C59" s="91"/>
      <c r="D59" s="92"/>
      <c r="E59" s="166"/>
      <c r="F59" s="93"/>
      <c r="G59" s="93"/>
      <c r="H59" s="277"/>
      <c r="I59" s="173"/>
      <c r="J59" s="150" t="e">
        <f>IF(AND(Q59="",#REF!&gt;0,#REF!&lt;5),K59,)</f>
        <v>#REF!</v>
      </c>
      <c r="K59" s="148" t="str">
        <f>IF(D59="","ZZZ9",IF(AND(#REF!&gt;0,#REF!&lt;5),D59&amp;#REF!,D59&amp;"9"))</f>
        <v>ZZZ9</v>
      </c>
      <c r="L59" s="152">
        <f t="shared" si="0"/>
        <v>999</v>
      </c>
      <c r="M59" s="172">
        <f t="shared" si="1"/>
        <v>999</v>
      </c>
      <c r="N59" s="170"/>
      <c r="O59" s="93"/>
      <c r="P59" s="109">
        <f t="shared" si="2"/>
        <v>999</v>
      </c>
      <c r="Q59" s="93"/>
    </row>
    <row r="60" spans="1:17" s="11" customFormat="1" ht="18.899999999999999" customHeight="1" x14ac:dyDescent="0.25">
      <c r="A60" s="153">
        <v>54</v>
      </c>
      <c r="B60" s="91"/>
      <c r="C60" s="91"/>
      <c r="D60" s="92"/>
      <c r="E60" s="166"/>
      <c r="F60" s="93"/>
      <c r="G60" s="93"/>
      <c r="H60" s="277"/>
      <c r="I60" s="173"/>
      <c r="J60" s="150" t="e">
        <f>IF(AND(Q60="",#REF!&gt;0,#REF!&lt;5),K60,)</f>
        <v>#REF!</v>
      </c>
      <c r="K60" s="148" t="str">
        <f>IF(D60="","ZZZ9",IF(AND(#REF!&gt;0,#REF!&lt;5),D60&amp;#REF!,D60&amp;"9"))</f>
        <v>ZZZ9</v>
      </c>
      <c r="L60" s="152">
        <f t="shared" si="0"/>
        <v>999</v>
      </c>
      <c r="M60" s="172">
        <f t="shared" si="1"/>
        <v>999</v>
      </c>
      <c r="N60" s="170"/>
      <c r="O60" s="93"/>
      <c r="P60" s="109">
        <f t="shared" si="2"/>
        <v>999</v>
      </c>
      <c r="Q60" s="93"/>
    </row>
    <row r="61" spans="1:17" s="11" customFormat="1" ht="18.899999999999999" customHeight="1" x14ac:dyDescent="0.25">
      <c r="A61" s="153">
        <v>55</v>
      </c>
      <c r="B61" s="91"/>
      <c r="C61" s="91"/>
      <c r="D61" s="92"/>
      <c r="E61" s="166"/>
      <c r="F61" s="93"/>
      <c r="G61" s="93"/>
      <c r="H61" s="277"/>
      <c r="I61" s="173"/>
      <c r="J61" s="150" t="e">
        <f>IF(AND(Q61="",#REF!&gt;0,#REF!&lt;5),K61,)</f>
        <v>#REF!</v>
      </c>
      <c r="K61" s="148" t="str">
        <f>IF(D61="","ZZZ9",IF(AND(#REF!&gt;0,#REF!&lt;5),D61&amp;#REF!,D61&amp;"9"))</f>
        <v>ZZZ9</v>
      </c>
      <c r="L61" s="152">
        <f t="shared" si="0"/>
        <v>999</v>
      </c>
      <c r="M61" s="172">
        <f t="shared" si="1"/>
        <v>999</v>
      </c>
      <c r="N61" s="170"/>
      <c r="O61" s="93"/>
      <c r="P61" s="109">
        <f t="shared" si="2"/>
        <v>999</v>
      </c>
      <c r="Q61" s="93"/>
    </row>
    <row r="62" spans="1:17" s="11" customFormat="1" ht="18.899999999999999" customHeight="1" x14ac:dyDescent="0.25">
      <c r="A62" s="153">
        <v>56</v>
      </c>
      <c r="B62" s="91"/>
      <c r="C62" s="91"/>
      <c r="D62" s="92"/>
      <c r="E62" s="166"/>
      <c r="F62" s="93"/>
      <c r="G62" s="93"/>
      <c r="H62" s="277"/>
      <c r="I62" s="173"/>
      <c r="J62" s="150" t="e">
        <f>IF(AND(Q62="",#REF!&gt;0,#REF!&lt;5),K62,)</f>
        <v>#REF!</v>
      </c>
      <c r="K62" s="148" t="str">
        <f>IF(D62="","ZZZ9",IF(AND(#REF!&gt;0,#REF!&lt;5),D62&amp;#REF!,D62&amp;"9"))</f>
        <v>ZZZ9</v>
      </c>
      <c r="L62" s="152">
        <f t="shared" si="0"/>
        <v>999</v>
      </c>
      <c r="M62" s="172">
        <f t="shared" si="1"/>
        <v>999</v>
      </c>
      <c r="N62" s="170"/>
      <c r="O62" s="93"/>
      <c r="P62" s="109">
        <f t="shared" si="2"/>
        <v>999</v>
      </c>
      <c r="Q62" s="93"/>
    </row>
    <row r="63" spans="1:17" s="11" customFormat="1" ht="18.899999999999999" customHeight="1" x14ac:dyDescent="0.25">
      <c r="A63" s="153">
        <v>57</v>
      </c>
      <c r="B63" s="91"/>
      <c r="C63" s="91"/>
      <c r="D63" s="92"/>
      <c r="E63" s="166"/>
      <c r="F63" s="93"/>
      <c r="G63" s="93"/>
      <c r="H63" s="277"/>
      <c r="I63" s="173"/>
      <c r="J63" s="150" t="e">
        <f>IF(AND(Q63="",#REF!&gt;0,#REF!&lt;5),K63,)</f>
        <v>#REF!</v>
      </c>
      <c r="K63" s="148" t="str">
        <f>IF(D63="","ZZZ9",IF(AND(#REF!&gt;0,#REF!&lt;5),D63&amp;#REF!,D63&amp;"9"))</f>
        <v>ZZZ9</v>
      </c>
      <c r="L63" s="152">
        <f t="shared" si="0"/>
        <v>999</v>
      </c>
      <c r="M63" s="172">
        <f t="shared" si="1"/>
        <v>999</v>
      </c>
      <c r="N63" s="170"/>
      <c r="O63" s="93"/>
      <c r="P63" s="109">
        <f t="shared" si="2"/>
        <v>999</v>
      </c>
      <c r="Q63" s="93"/>
    </row>
    <row r="64" spans="1:17" s="11" customFormat="1" ht="18.899999999999999" customHeight="1" x14ac:dyDescent="0.25">
      <c r="A64" s="153">
        <v>58</v>
      </c>
      <c r="B64" s="91"/>
      <c r="C64" s="91"/>
      <c r="D64" s="92"/>
      <c r="E64" s="166"/>
      <c r="F64" s="93"/>
      <c r="G64" s="93"/>
      <c r="H64" s="277"/>
      <c r="I64" s="173"/>
      <c r="J64" s="150" t="e">
        <f>IF(AND(Q64="",#REF!&gt;0,#REF!&lt;5),K64,)</f>
        <v>#REF!</v>
      </c>
      <c r="K64" s="148" t="str">
        <f>IF(D64="","ZZZ9",IF(AND(#REF!&gt;0,#REF!&lt;5),D64&amp;#REF!,D64&amp;"9"))</f>
        <v>ZZZ9</v>
      </c>
      <c r="L64" s="152">
        <f t="shared" si="0"/>
        <v>999</v>
      </c>
      <c r="M64" s="172">
        <f t="shared" si="1"/>
        <v>999</v>
      </c>
      <c r="N64" s="170"/>
      <c r="O64" s="93"/>
      <c r="P64" s="109">
        <f t="shared" si="2"/>
        <v>999</v>
      </c>
      <c r="Q64" s="93"/>
    </row>
    <row r="65" spans="1:17" s="11" customFormat="1" ht="18.899999999999999" customHeight="1" x14ac:dyDescent="0.25">
      <c r="A65" s="153">
        <v>59</v>
      </c>
      <c r="B65" s="91"/>
      <c r="C65" s="91"/>
      <c r="D65" s="92"/>
      <c r="E65" s="166"/>
      <c r="F65" s="93"/>
      <c r="G65" s="93"/>
      <c r="H65" s="277"/>
      <c r="I65" s="173"/>
      <c r="J65" s="150" t="e">
        <f>IF(AND(Q65="",#REF!&gt;0,#REF!&lt;5),K65,)</f>
        <v>#REF!</v>
      </c>
      <c r="K65" s="148" t="str">
        <f>IF(D65="","ZZZ9",IF(AND(#REF!&gt;0,#REF!&lt;5),D65&amp;#REF!,D65&amp;"9"))</f>
        <v>ZZZ9</v>
      </c>
      <c r="L65" s="152">
        <f t="shared" si="0"/>
        <v>999</v>
      </c>
      <c r="M65" s="172">
        <f t="shared" si="1"/>
        <v>999</v>
      </c>
      <c r="N65" s="170"/>
      <c r="O65" s="93"/>
      <c r="P65" s="109">
        <f t="shared" si="2"/>
        <v>999</v>
      </c>
      <c r="Q65" s="93"/>
    </row>
    <row r="66" spans="1:17" s="11" customFormat="1" ht="18.899999999999999" customHeight="1" x14ac:dyDescent="0.25">
      <c r="A66" s="153">
        <v>60</v>
      </c>
      <c r="B66" s="91"/>
      <c r="C66" s="91"/>
      <c r="D66" s="92"/>
      <c r="E66" s="166"/>
      <c r="F66" s="93"/>
      <c r="G66" s="93"/>
      <c r="H66" s="277"/>
      <c r="I66" s="173"/>
      <c r="J66" s="150" t="e">
        <f>IF(AND(Q66="",#REF!&gt;0,#REF!&lt;5),K66,)</f>
        <v>#REF!</v>
      </c>
      <c r="K66" s="148" t="str">
        <f>IF(D66="","ZZZ9",IF(AND(#REF!&gt;0,#REF!&lt;5),D66&amp;#REF!,D66&amp;"9"))</f>
        <v>ZZZ9</v>
      </c>
      <c r="L66" s="152">
        <f t="shared" si="0"/>
        <v>999</v>
      </c>
      <c r="M66" s="172">
        <f t="shared" si="1"/>
        <v>999</v>
      </c>
      <c r="N66" s="170"/>
      <c r="O66" s="93"/>
      <c r="P66" s="109">
        <f t="shared" si="2"/>
        <v>999</v>
      </c>
      <c r="Q66" s="93"/>
    </row>
    <row r="67" spans="1:17" s="11" customFormat="1" ht="18.899999999999999" customHeight="1" x14ac:dyDescent="0.25">
      <c r="A67" s="153">
        <v>61</v>
      </c>
      <c r="B67" s="91"/>
      <c r="C67" s="91"/>
      <c r="D67" s="92"/>
      <c r="E67" s="166"/>
      <c r="F67" s="93"/>
      <c r="G67" s="93"/>
      <c r="H67" s="277"/>
      <c r="I67" s="173"/>
      <c r="J67" s="150" t="e">
        <f>IF(AND(Q67="",#REF!&gt;0,#REF!&lt;5),K67,)</f>
        <v>#REF!</v>
      </c>
      <c r="K67" s="148" t="str">
        <f>IF(D67="","ZZZ9",IF(AND(#REF!&gt;0,#REF!&lt;5),D67&amp;#REF!,D67&amp;"9"))</f>
        <v>ZZZ9</v>
      </c>
      <c r="L67" s="152">
        <f t="shared" si="0"/>
        <v>999</v>
      </c>
      <c r="M67" s="172">
        <f t="shared" si="1"/>
        <v>999</v>
      </c>
      <c r="N67" s="170"/>
      <c r="O67" s="93"/>
      <c r="P67" s="109">
        <f t="shared" si="2"/>
        <v>999</v>
      </c>
      <c r="Q67" s="93"/>
    </row>
    <row r="68" spans="1:17" s="11" customFormat="1" ht="18.899999999999999" customHeight="1" x14ac:dyDescent="0.25">
      <c r="A68" s="153">
        <v>62</v>
      </c>
      <c r="B68" s="91"/>
      <c r="C68" s="91"/>
      <c r="D68" s="92"/>
      <c r="E68" s="166"/>
      <c r="F68" s="93"/>
      <c r="G68" s="93"/>
      <c r="H68" s="277"/>
      <c r="I68" s="173"/>
      <c r="J68" s="150" t="e">
        <f>IF(AND(Q68="",#REF!&gt;0,#REF!&lt;5),K68,)</f>
        <v>#REF!</v>
      </c>
      <c r="K68" s="148" t="str">
        <f>IF(D68="","ZZZ9",IF(AND(#REF!&gt;0,#REF!&lt;5),D68&amp;#REF!,D68&amp;"9"))</f>
        <v>ZZZ9</v>
      </c>
      <c r="L68" s="152">
        <f t="shared" si="0"/>
        <v>999</v>
      </c>
      <c r="M68" s="172">
        <f t="shared" si="1"/>
        <v>999</v>
      </c>
      <c r="N68" s="170"/>
      <c r="O68" s="93"/>
      <c r="P68" s="109">
        <f t="shared" si="2"/>
        <v>999</v>
      </c>
      <c r="Q68" s="93"/>
    </row>
    <row r="69" spans="1:17" s="11" customFormat="1" ht="18.899999999999999" customHeight="1" x14ac:dyDescent="0.25">
      <c r="A69" s="153">
        <v>63</v>
      </c>
      <c r="B69" s="91"/>
      <c r="C69" s="91"/>
      <c r="D69" s="92"/>
      <c r="E69" s="166"/>
      <c r="F69" s="93"/>
      <c r="G69" s="93"/>
      <c r="H69" s="277"/>
      <c r="I69" s="173"/>
      <c r="J69" s="150" t="e">
        <f>IF(AND(Q69="",#REF!&gt;0,#REF!&lt;5),K69,)</f>
        <v>#REF!</v>
      </c>
      <c r="K69" s="148" t="str">
        <f>IF(D69="","ZZZ9",IF(AND(#REF!&gt;0,#REF!&lt;5),D69&amp;#REF!,D69&amp;"9"))</f>
        <v>ZZZ9</v>
      </c>
      <c r="L69" s="152">
        <f t="shared" si="0"/>
        <v>999</v>
      </c>
      <c r="M69" s="172">
        <f t="shared" si="1"/>
        <v>999</v>
      </c>
      <c r="N69" s="170"/>
      <c r="O69" s="93"/>
      <c r="P69" s="109">
        <f t="shared" si="2"/>
        <v>999</v>
      </c>
      <c r="Q69" s="93"/>
    </row>
    <row r="70" spans="1:17" s="11" customFormat="1" ht="18.899999999999999" customHeight="1" x14ac:dyDescent="0.25">
      <c r="A70" s="153">
        <v>64</v>
      </c>
      <c r="B70" s="91"/>
      <c r="C70" s="91"/>
      <c r="D70" s="92"/>
      <c r="E70" s="166"/>
      <c r="F70" s="93"/>
      <c r="G70" s="93"/>
      <c r="H70" s="277"/>
      <c r="I70" s="173"/>
      <c r="J70" s="150" t="e">
        <f>IF(AND(Q70="",#REF!&gt;0,#REF!&lt;5),K70,)</f>
        <v>#REF!</v>
      </c>
      <c r="K70" s="148" t="str">
        <f>IF(D70="","ZZZ9",IF(AND(#REF!&gt;0,#REF!&lt;5),D70&amp;#REF!,D70&amp;"9"))</f>
        <v>ZZZ9</v>
      </c>
      <c r="L70" s="152">
        <f t="shared" si="0"/>
        <v>999</v>
      </c>
      <c r="M70" s="172">
        <f t="shared" si="1"/>
        <v>999</v>
      </c>
      <c r="N70" s="170"/>
      <c r="O70" s="93"/>
      <c r="P70" s="109">
        <f t="shared" si="2"/>
        <v>999</v>
      </c>
      <c r="Q70" s="93"/>
    </row>
    <row r="71" spans="1:17" s="11" customFormat="1" ht="18.899999999999999" customHeight="1" x14ac:dyDescent="0.25">
      <c r="A71" s="153">
        <v>65</v>
      </c>
      <c r="B71" s="91"/>
      <c r="C71" s="91"/>
      <c r="D71" s="92"/>
      <c r="E71" s="166"/>
      <c r="F71" s="93"/>
      <c r="G71" s="93"/>
      <c r="H71" s="277"/>
      <c r="I71" s="173"/>
      <c r="J71" s="150" t="e">
        <f>IF(AND(Q71="",#REF!&gt;0,#REF!&lt;5),K71,)</f>
        <v>#REF!</v>
      </c>
      <c r="K71" s="148" t="str">
        <f>IF(D71="","ZZZ9",IF(AND(#REF!&gt;0,#REF!&lt;5),D71&amp;#REF!,D71&amp;"9"))</f>
        <v>ZZZ9</v>
      </c>
      <c r="L71" s="152">
        <f t="shared" si="0"/>
        <v>999</v>
      </c>
      <c r="M71" s="172">
        <f t="shared" si="1"/>
        <v>999</v>
      </c>
      <c r="N71" s="170"/>
      <c r="O71" s="93"/>
      <c r="P71" s="109">
        <f t="shared" si="2"/>
        <v>999</v>
      </c>
      <c r="Q71" s="93"/>
    </row>
    <row r="72" spans="1:17" s="11" customFormat="1" ht="18.899999999999999" customHeight="1" x14ac:dyDescent="0.25">
      <c r="A72" s="153">
        <v>66</v>
      </c>
      <c r="B72" s="91"/>
      <c r="C72" s="91"/>
      <c r="D72" s="92"/>
      <c r="E72" s="166"/>
      <c r="F72" s="93"/>
      <c r="G72" s="93"/>
      <c r="H72" s="277"/>
      <c r="I72" s="173"/>
      <c r="J72" s="150" t="e">
        <f>IF(AND(Q72="",#REF!&gt;0,#REF!&lt;5),K72,)</f>
        <v>#REF!</v>
      </c>
      <c r="K72" s="148" t="str">
        <f>IF(D72="","ZZZ9",IF(AND(#REF!&gt;0,#REF!&lt;5),D72&amp;#REF!,D72&amp;"9"))</f>
        <v>ZZZ9</v>
      </c>
      <c r="L72" s="152">
        <f t="shared" si="0"/>
        <v>999</v>
      </c>
      <c r="M72" s="172">
        <f t="shared" si="1"/>
        <v>999</v>
      </c>
      <c r="N72" s="170"/>
      <c r="O72" s="93"/>
      <c r="P72" s="109">
        <f t="shared" si="2"/>
        <v>999</v>
      </c>
      <c r="Q72" s="93"/>
    </row>
    <row r="73" spans="1:17" s="11" customFormat="1" ht="18.899999999999999" customHeight="1" x14ac:dyDescent="0.25">
      <c r="A73" s="153">
        <v>67</v>
      </c>
      <c r="B73" s="91"/>
      <c r="C73" s="91"/>
      <c r="D73" s="92"/>
      <c r="E73" s="166"/>
      <c r="F73" s="93"/>
      <c r="G73" s="93"/>
      <c r="H73" s="277"/>
      <c r="I73" s="173"/>
      <c r="J73" s="150" t="e">
        <f>IF(AND(Q73="",#REF!&gt;0,#REF!&lt;5),K73,)</f>
        <v>#REF!</v>
      </c>
      <c r="K73" s="148" t="str">
        <f>IF(D73="","ZZZ9",IF(AND(#REF!&gt;0,#REF!&lt;5),D73&amp;#REF!,D73&amp;"9"))</f>
        <v>ZZZ9</v>
      </c>
      <c r="L73" s="152">
        <f t="shared" si="0"/>
        <v>999</v>
      </c>
      <c r="M73" s="172">
        <f t="shared" si="1"/>
        <v>999</v>
      </c>
      <c r="N73" s="170"/>
      <c r="O73" s="93"/>
      <c r="P73" s="109">
        <f t="shared" si="2"/>
        <v>999</v>
      </c>
      <c r="Q73" s="93"/>
    </row>
    <row r="74" spans="1:17" s="11" customFormat="1" ht="18.899999999999999" customHeight="1" x14ac:dyDescent="0.25">
      <c r="A74" s="153">
        <v>68</v>
      </c>
      <c r="B74" s="91"/>
      <c r="C74" s="91"/>
      <c r="D74" s="92"/>
      <c r="E74" s="166"/>
      <c r="F74" s="93"/>
      <c r="G74" s="93"/>
      <c r="H74" s="277"/>
      <c r="I74" s="173"/>
      <c r="J74" s="150" t="e">
        <f>IF(AND(Q74="",#REF!&gt;0,#REF!&lt;5),K74,)</f>
        <v>#REF!</v>
      </c>
      <c r="K74" s="148" t="str">
        <f>IF(D74="","ZZZ9",IF(AND(#REF!&gt;0,#REF!&lt;5),D74&amp;#REF!,D74&amp;"9"))</f>
        <v>ZZZ9</v>
      </c>
      <c r="L74" s="152">
        <f t="shared" si="0"/>
        <v>999</v>
      </c>
      <c r="M74" s="172">
        <f t="shared" si="1"/>
        <v>999</v>
      </c>
      <c r="N74" s="170"/>
      <c r="O74" s="93"/>
      <c r="P74" s="109">
        <f t="shared" si="2"/>
        <v>999</v>
      </c>
      <c r="Q74" s="93"/>
    </row>
    <row r="75" spans="1:17" s="11" customFormat="1" ht="18.899999999999999" customHeight="1" x14ac:dyDescent="0.25">
      <c r="A75" s="153">
        <v>69</v>
      </c>
      <c r="B75" s="91"/>
      <c r="C75" s="91"/>
      <c r="D75" s="92"/>
      <c r="E75" s="166"/>
      <c r="F75" s="93"/>
      <c r="G75" s="93"/>
      <c r="H75" s="277"/>
      <c r="I75" s="173"/>
      <c r="J75" s="150" t="e">
        <f>IF(AND(Q75="",#REF!&gt;0,#REF!&lt;5),K75,)</f>
        <v>#REF!</v>
      </c>
      <c r="K75" s="148" t="str">
        <f>IF(D75="","ZZZ9",IF(AND(#REF!&gt;0,#REF!&lt;5),D75&amp;#REF!,D75&amp;"9"))</f>
        <v>ZZZ9</v>
      </c>
      <c r="L75" s="152">
        <f t="shared" si="0"/>
        <v>999</v>
      </c>
      <c r="M75" s="172">
        <f t="shared" si="1"/>
        <v>999</v>
      </c>
      <c r="N75" s="170"/>
      <c r="O75" s="93"/>
      <c r="P75" s="109">
        <f t="shared" si="2"/>
        <v>999</v>
      </c>
      <c r="Q75" s="93"/>
    </row>
    <row r="76" spans="1:17" s="11" customFormat="1" ht="18.899999999999999" customHeight="1" x14ac:dyDescent="0.25">
      <c r="A76" s="153">
        <v>70</v>
      </c>
      <c r="B76" s="91"/>
      <c r="C76" s="91"/>
      <c r="D76" s="92"/>
      <c r="E76" s="166"/>
      <c r="F76" s="93"/>
      <c r="G76" s="93"/>
      <c r="H76" s="277"/>
      <c r="I76" s="173"/>
      <c r="J76" s="150" t="e">
        <f>IF(AND(Q76="",#REF!&gt;0,#REF!&lt;5),K76,)</f>
        <v>#REF!</v>
      </c>
      <c r="K76" s="148" t="str">
        <f>IF(D76="","ZZZ9",IF(AND(#REF!&gt;0,#REF!&lt;5),D76&amp;#REF!,D76&amp;"9"))</f>
        <v>ZZZ9</v>
      </c>
      <c r="L76" s="152">
        <f t="shared" si="0"/>
        <v>999</v>
      </c>
      <c r="M76" s="172">
        <f t="shared" si="1"/>
        <v>999</v>
      </c>
      <c r="N76" s="170"/>
      <c r="O76" s="93"/>
      <c r="P76" s="109">
        <f t="shared" si="2"/>
        <v>999</v>
      </c>
      <c r="Q76" s="93"/>
    </row>
    <row r="77" spans="1:17" s="11" customFormat="1" ht="18.899999999999999" customHeight="1" x14ac:dyDescent="0.25">
      <c r="A77" s="153">
        <v>71</v>
      </c>
      <c r="B77" s="91"/>
      <c r="C77" s="91"/>
      <c r="D77" s="92"/>
      <c r="E77" s="166"/>
      <c r="F77" s="93"/>
      <c r="G77" s="93"/>
      <c r="H77" s="277"/>
      <c r="I77" s="173"/>
      <c r="J77" s="150" t="e">
        <f>IF(AND(Q77="",#REF!&gt;0,#REF!&lt;5),K77,)</f>
        <v>#REF!</v>
      </c>
      <c r="K77" s="148" t="str">
        <f>IF(D77="","ZZZ9",IF(AND(#REF!&gt;0,#REF!&lt;5),D77&amp;#REF!,D77&amp;"9"))</f>
        <v>ZZZ9</v>
      </c>
      <c r="L77" s="152">
        <f t="shared" si="0"/>
        <v>999</v>
      </c>
      <c r="M77" s="172">
        <f t="shared" si="1"/>
        <v>999</v>
      </c>
      <c r="N77" s="170"/>
      <c r="O77" s="93"/>
      <c r="P77" s="109">
        <f t="shared" si="2"/>
        <v>999</v>
      </c>
      <c r="Q77" s="93"/>
    </row>
    <row r="78" spans="1:17" s="11" customFormat="1" ht="18.899999999999999" customHeight="1" x14ac:dyDescent="0.25">
      <c r="A78" s="153">
        <v>72</v>
      </c>
      <c r="B78" s="91"/>
      <c r="C78" s="91"/>
      <c r="D78" s="92"/>
      <c r="E78" s="166"/>
      <c r="F78" s="93"/>
      <c r="G78" s="93"/>
      <c r="H78" s="277"/>
      <c r="I78" s="173"/>
      <c r="J78" s="150" t="e">
        <f>IF(AND(Q78="",#REF!&gt;0,#REF!&lt;5),K78,)</f>
        <v>#REF!</v>
      </c>
      <c r="K78" s="148" t="str">
        <f>IF(D78="","ZZZ9",IF(AND(#REF!&gt;0,#REF!&lt;5),D78&amp;#REF!,D78&amp;"9"))</f>
        <v>ZZZ9</v>
      </c>
      <c r="L78" s="152">
        <f t="shared" si="0"/>
        <v>999</v>
      </c>
      <c r="M78" s="172">
        <f t="shared" si="1"/>
        <v>999</v>
      </c>
      <c r="N78" s="170"/>
      <c r="O78" s="93"/>
      <c r="P78" s="109">
        <f t="shared" si="2"/>
        <v>999</v>
      </c>
      <c r="Q78" s="93"/>
    </row>
    <row r="79" spans="1:17" s="11" customFormat="1" ht="18.899999999999999" customHeight="1" x14ac:dyDescent="0.25">
      <c r="A79" s="153">
        <v>73</v>
      </c>
      <c r="B79" s="91"/>
      <c r="C79" s="91"/>
      <c r="D79" s="92"/>
      <c r="E79" s="166"/>
      <c r="F79" s="93"/>
      <c r="G79" s="93"/>
      <c r="H79" s="277"/>
      <c r="I79" s="173"/>
      <c r="J79" s="150" t="e">
        <f>IF(AND(Q79="",#REF!&gt;0,#REF!&lt;5),K79,)</f>
        <v>#REF!</v>
      </c>
      <c r="K79" s="148" t="str">
        <f>IF(D79="","ZZZ9",IF(AND(#REF!&gt;0,#REF!&lt;5),D79&amp;#REF!,D79&amp;"9"))</f>
        <v>ZZZ9</v>
      </c>
      <c r="L79" s="152">
        <f t="shared" si="0"/>
        <v>999</v>
      </c>
      <c r="M79" s="172">
        <f t="shared" si="1"/>
        <v>999</v>
      </c>
      <c r="N79" s="170"/>
      <c r="O79" s="93"/>
      <c r="P79" s="109">
        <f t="shared" si="2"/>
        <v>999</v>
      </c>
      <c r="Q79" s="93"/>
    </row>
    <row r="80" spans="1:17" s="11" customFormat="1" ht="18.899999999999999" customHeight="1" x14ac:dyDescent="0.25">
      <c r="A80" s="153">
        <v>74</v>
      </c>
      <c r="B80" s="91"/>
      <c r="C80" s="91"/>
      <c r="D80" s="92"/>
      <c r="E80" s="166"/>
      <c r="F80" s="93"/>
      <c r="G80" s="93"/>
      <c r="H80" s="277"/>
      <c r="I80" s="173"/>
      <c r="J80" s="150" t="e">
        <f>IF(AND(Q80="",#REF!&gt;0,#REF!&lt;5),K80,)</f>
        <v>#REF!</v>
      </c>
      <c r="K80" s="148" t="str">
        <f>IF(D80="","ZZZ9",IF(AND(#REF!&gt;0,#REF!&lt;5),D80&amp;#REF!,D80&amp;"9"))</f>
        <v>ZZZ9</v>
      </c>
      <c r="L80" s="152">
        <f t="shared" si="0"/>
        <v>999</v>
      </c>
      <c r="M80" s="172">
        <f t="shared" si="1"/>
        <v>999</v>
      </c>
      <c r="N80" s="170"/>
      <c r="O80" s="93"/>
      <c r="P80" s="109">
        <f t="shared" si="2"/>
        <v>999</v>
      </c>
      <c r="Q80" s="93"/>
    </row>
    <row r="81" spans="1:17" s="11" customFormat="1" ht="18.899999999999999" customHeight="1" x14ac:dyDescent="0.25">
      <c r="A81" s="153">
        <v>75</v>
      </c>
      <c r="B81" s="91"/>
      <c r="C81" s="91"/>
      <c r="D81" s="92"/>
      <c r="E81" s="166"/>
      <c r="F81" s="93"/>
      <c r="G81" s="93"/>
      <c r="H81" s="277"/>
      <c r="I81" s="173"/>
      <c r="J81" s="150" t="e">
        <f>IF(AND(Q81="",#REF!&gt;0,#REF!&lt;5),K81,)</f>
        <v>#REF!</v>
      </c>
      <c r="K81" s="148" t="str">
        <f>IF(D81="","ZZZ9",IF(AND(#REF!&gt;0,#REF!&lt;5),D81&amp;#REF!,D81&amp;"9"))</f>
        <v>ZZZ9</v>
      </c>
      <c r="L81" s="152">
        <f t="shared" si="0"/>
        <v>999</v>
      </c>
      <c r="M81" s="172">
        <f t="shared" si="1"/>
        <v>999</v>
      </c>
      <c r="N81" s="170"/>
      <c r="O81" s="93"/>
      <c r="P81" s="109">
        <f t="shared" si="2"/>
        <v>999</v>
      </c>
      <c r="Q81" s="93"/>
    </row>
    <row r="82" spans="1:17" s="11" customFormat="1" ht="18.899999999999999" customHeight="1" x14ac:dyDescent="0.25">
      <c r="A82" s="153">
        <v>76</v>
      </c>
      <c r="B82" s="91"/>
      <c r="C82" s="91"/>
      <c r="D82" s="92"/>
      <c r="E82" s="166"/>
      <c r="F82" s="93"/>
      <c r="G82" s="93"/>
      <c r="H82" s="277"/>
      <c r="I82" s="173"/>
      <c r="J82" s="150" t="e">
        <f>IF(AND(Q82="",#REF!&gt;0,#REF!&lt;5),K82,)</f>
        <v>#REF!</v>
      </c>
      <c r="K82" s="148" t="str">
        <f>IF(D82="","ZZZ9",IF(AND(#REF!&gt;0,#REF!&lt;5),D82&amp;#REF!,D82&amp;"9"))</f>
        <v>ZZZ9</v>
      </c>
      <c r="L82" s="152">
        <f t="shared" si="0"/>
        <v>999</v>
      </c>
      <c r="M82" s="172">
        <f t="shared" si="1"/>
        <v>999</v>
      </c>
      <c r="N82" s="170"/>
      <c r="O82" s="93"/>
      <c r="P82" s="109">
        <f t="shared" si="2"/>
        <v>999</v>
      </c>
      <c r="Q82" s="93"/>
    </row>
    <row r="83" spans="1:17" s="11" customFormat="1" ht="18.899999999999999" customHeight="1" x14ac:dyDescent="0.25">
      <c r="A83" s="153">
        <v>77</v>
      </c>
      <c r="B83" s="91"/>
      <c r="C83" s="91"/>
      <c r="D83" s="92"/>
      <c r="E83" s="166"/>
      <c r="F83" s="93"/>
      <c r="G83" s="93"/>
      <c r="H83" s="277"/>
      <c r="I83" s="173"/>
      <c r="J83" s="150" t="e">
        <f>IF(AND(Q83="",#REF!&gt;0,#REF!&lt;5),K83,)</f>
        <v>#REF!</v>
      </c>
      <c r="K83" s="148" t="str">
        <f>IF(D83="","ZZZ9",IF(AND(#REF!&gt;0,#REF!&lt;5),D83&amp;#REF!,D83&amp;"9"))</f>
        <v>ZZZ9</v>
      </c>
      <c r="L83" s="152">
        <f t="shared" si="0"/>
        <v>999</v>
      </c>
      <c r="M83" s="172">
        <f t="shared" si="1"/>
        <v>999</v>
      </c>
      <c r="N83" s="170"/>
      <c r="O83" s="93"/>
      <c r="P83" s="109">
        <f t="shared" si="2"/>
        <v>999</v>
      </c>
      <c r="Q83" s="93"/>
    </row>
    <row r="84" spans="1:17" s="11" customFormat="1" ht="18.899999999999999" customHeight="1" x14ac:dyDescent="0.25">
      <c r="A84" s="153">
        <v>78</v>
      </c>
      <c r="B84" s="91"/>
      <c r="C84" s="91"/>
      <c r="D84" s="92"/>
      <c r="E84" s="166"/>
      <c r="F84" s="93"/>
      <c r="G84" s="93"/>
      <c r="H84" s="277"/>
      <c r="I84" s="173"/>
      <c r="J84" s="150" t="e">
        <f>IF(AND(Q84="",#REF!&gt;0,#REF!&lt;5),K84,)</f>
        <v>#REF!</v>
      </c>
      <c r="K84" s="148" t="str">
        <f>IF(D84="","ZZZ9",IF(AND(#REF!&gt;0,#REF!&lt;5),D84&amp;#REF!,D84&amp;"9"))</f>
        <v>ZZZ9</v>
      </c>
      <c r="L84" s="152">
        <f t="shared" si="0"/>
        <v>999</v>
      </c>
      <c r="M84" s="172">
        <f t="shared" si="1"/>
        <v>999</v>
      </c>
      <c r="N84" s="170"/>
      <c r="O84" s="93"/>
      <c r="P84" s="109">
        <f t="shared" si="2"/>
        <v>999</v>
      </c>
      <c r="Q84" s="93"/>
    </row>
    <row r="85" spans="1:17" s="11" customFormat="1" ht="18.899999999999999" customHeight="1" x14ac:dyDescent="0.25">
      <c r="A85" s="153">
        <v>79</v>
      </c>
      <c r="B85" s="91"/>
      <c r="C85" s="91"/>
      <c r="D85" s="92"/>
      <c r="E85" s="166"/>
      <c r="F85" s="93"/>
      <c r="G85" s="93"/>
      <c r="H85" s="277"/>
      <c r="I85" s="173"/>
      <c r="J85" s="150" t="e">
        <f>IF(AND(Q85="",#REF!&gt;0,#REF!&lt;5),K85,)</f>
        <v>#REF!</v>
      </c>
      <c r="K85" s="148" t="str">
        <f>IF(D85="","ZZZ9",IF(AND(#REF!&gt;0,#REF!&lt;5),D85&amp;#REF!,D85&amp;"9"))</f>
        <v>ZZZ9</v>
      </c>
      <c r="L85" s="152">
        <f t="shared" si="0"/>
        <v>999</v>
      </c>
      <c r="M85" s="172">
        <f t="shared" si="1"/>
        <v>999</v>
      </c>
      <c r="N85" s="170"/>
      <c r="O85" s="93"/>
      <c r="P85" s="109">
        <f t="shared" si="2"/>
        <v>999</v>
      </c>
      <c r="Q85" s="93"/>
    </row>
    <row r="86" spans="1:17" s="11" customFormat="1" ht="18.899999999999999" customHeight="1" x14ac:dyDescent="0.25">
      <c r="A86" s="153">
        <v>80</v>
      </c>
      <c r="B86" s="91"/>
      <c r="C86" s="91"/>
      <c r="D86" s="92"/>
      <c r="E86" s="166"/>
      <c r="F86" s="93"/>
      <c r="G86" s="93"/>
      <c r="H86" s="277"/>
      <c r="I86" s="173"/>
      <c r="J86" s="150" t="e">
        <f>IF(AND(Q86="",#REF!&gt;0,#REF!&lt;5),K86,)</f>
        <v>#REF!</v>
      </c>
      <c r="K86" s="148" t="str">
        <f>IF(D86="","ZZZ9",IF(AND(#REF!&gt;0,#REF!&lt;5),D86&amp;#REF!,D86&amp;"9"))</f>
        <v>ZZZ9</v>
      </c>
      <c r="L86" s="152">
        <f t="shared" si="0"/>
        <v>999</v>
      </c>
      <c r="M86" s="172">
        <f t="shared" si="1"/>
        <v>999</v>
      </c>
      <c r="N86" s="170"/>
      <c r="O86" s="93"/>
      <c r="P86" s="109">
        <f t="shared" si="2"/>
        <v>999</v>
      </c>
      <c r="Q86" s="93"/>
    </row>
    <row r="87" spans="1:17" s="11" customFormat="1" ht="18.899999999999999" customHeight="1" x14ac:dyDescent="0.25">
      <c r="A87" s="153">
        <v>81</v>
      </c>
      <c r="B87" s="91"/>
      <c r="C87" s="91"/>
      <c r="D87" s="92"/>
      <c r="E87" s="166"/>
      <c r="F87" s="93"/>
      <c r="G87" s="93"/>
      <c r="H87" s="277"/>
      <c r="I87" s="173"/>
      <c r="J87" s="150" t="e">
        <f>IF(AND(Q87="",#REF!&gt;0,#REF!&lt;5),K87,)</f>
        <v>#REF!</v>
      </c>
      <c r="K87" s="148" t="str">
        <f>IF(D87="","ZZZ9",IF(AND(#REF!&gt;0,#REF!&lt;5),D87&amp;#REF!,D87&amp;"9"))</f>
        <v>ZZZ9</v>
      </c>
      <c r="L87" s="152">
        <f t="shared" si="0"/>
        <v>999</v>
      </c>
      <c r="M87" s="172">
        <f t="shared" si="1"/>
        <v>999</v>
      </c>
      <c r="N87" s="170"/>
      <c r="O87" s="93"/>
      <c r="P87" s="109">
        <f t="shared" si="2"/>
        <v>999</v>
      </c>
      <c r="Q87" s="93"/>
    </row>
    <row r="88" spans="1:17" s="11" customFormat="1" ht="18.899999999999999" customHeight="1" x14ac:dyDescent="0.25">
      <c r="A88" s="153">
        <v>82</v>
      </c>
      <c r="B88" s="91"/>
      <c r="C88" s="91"/>
      <c r="D88" s="92"/>
      <c r="E88" s="166"/>
      <c r="F88" s="93"/>
      <c r="G88" s="93"/>
      <c r="H88" s="277"/>
      <c r="I88" s="173"/>
      <c r="J88" s="150" t="e">
        <f>IF(AND(Q88="",#REF!&gt;0,#REF!&lt;5),K88,)</f>
        <v>#REF!</v>
      </c>
      <c r="K88" s="148" t="str">
        <f>IF(D88="","ZZZ9",IF(AND(#REF!&gt;0,#REF!&lt;5),D88&amp;#REF!,D88&amp;"9"))</f>
        <v>ZZZ9</v>
      </c>
      <c r="L88" s="152">
        <f t="shared" si="0"/>
        <v>999</v>
      </c>
      <c r="M88" s="172">
        <f t="shared" si="1"/>
        <v>999</v>
      </c>
      <c r="N88" s="170"/>
      <c r="O88" s="93"/>
      <c r="P88" s="109">
        <f t="shared" si="2"/>
        <v>999</v>
      </c>
      <c r="Q88" s="93"/>
    </row>
    <row r="89" spans="1:17" s="11" customFormat="1" ht="18.899999999999999" customHeight="1" x14ac:dyDescent="0.25">
      <c r="A89" s="153">
        <v>83</v>
      </c>
      <c r="B89" s="91"/>
      <c r="C89" s="91"/>
      <c r="D89" s="92"/>
      <c r="E89" s="166"/>
      <c r="F89" s="93"/>
      <c r="G89" s="93"/>
      <c r="H89" s="277"/>
      <c r="I89" s="173"/>
      <c r="J89" s="150" t="e">
        <f>IF(AND(Q89="",#REF!&gt;0,#REF!&lt;5),K89,)</f>
        <v>#REF!</v>
      </c>
      <c r="K89" s="148" t="str">
        <f>IF(D89="","ZZZ9",IF(AND(#REF!&gt;0,#REF!&lt;5),D89&amp;#REF!,D89&amp;"9"))</f>
        <v>ZZZ9</v>
      </c>
      <c r="L89" s="152">
        <f t="shared" si="0"/>
        <v>999</v>
      </c>
      <c r="M89" s="172">
        <f t="shared" si="1"/>
        <v>999</v>
      </c>
      <c r="N89" s="170"/>
      <c r="O89" s="93"/>
      <c r="P89" s="109">
        <f t="shared" si="2"/>
        <v>999</v>
      </c>
      <c r="Q89" s="93"/>
    </row>
    <row r="90" spans="1:17" s="11" customFormat="1" ht="18.899999999999999" customHeight="1" x14ac:dyDescent="0.25">
      <c r="A90" s="153">
        <v>84</v>
      </c>
      <c r="B90" s="91"/>
      <c r="C90" s="91"/>
      <c r="D90" s="92"/>
      <c r="E90" s="166"/>
      <c r="F90" s="93"/>
      <c r="G90" s="93"/>
      <c r="H90" s="277"/>
      <c r="I90" s="173"/>
      <c r="J90" s="150" t="e">
        <f>IF(AND(Q90="",#REF!&gt;0,#REF!&lt;5),K90,)</f>
        <v>#REF!</v>
      </c>
      <c r="K90" s="148" t="str">
        <f>IF(D90="","ZZZ9",IF(AND(#REF!&gt;0,#REF!&lt;5),D90&amp;#REF!,D90&amp;"9"))</f>
        <v>ZZZ9</v>
      </c>
      <c r="L90" s="152">
        <f t="shared" si="0"/>
        <v>999</v>
      </c>
      <c r="M90" s="172">
        <f t="shared" si="1"/>
        <v>999</v>
      </c>
      <c r="N90" s="170"/>
      <c r="O90" s="93"/>
      <c r="P90" s="109">
        <f t="shared" si="2"/>
        <v>999</v>
      </c>
      <c r="Q90" s="93"/>
    </row>
    <row r="91" spans="1:17" s="11" customFormat="1" ht="18.899999999999999" customHeight="1" x14ac:dyDescent="0.25">
      <c r="A91" s="153">
        <v>85</v>
      </c>
      <c r="B91" s="91"/>
      <c r="C91" s="91"/>
      <c r="D91" s="92"/>
      <c r="E91" s="166"/>
      <c r="F91" s="93"/>
      <c r="G91" s="93"/>
      <c r="H91" s="277"/>
      <c r="I91" s="173"/>
      <c r="J91" s="150" t="e">
        <f>IF(AND(Q91="",#REF!&gt;0,#REF!&lt;5),K91,)</f>
        <v>#REF!</v>
      </c>
      <c r="K91" s="148" t="str">
        <f>IF(D91="","ZZZ9",IF(AND(#REF!&gt;0,#REF!&lt;5),D91&amp;#REF!,D91&amp;"9"))</f>
        <v>ZZZ9</v>
      </c>
      <c r="L91" s="152">
        <f t="shared" si="0"/>
        <v>999</v>
      </c>
      <c r="M91" s="172">
        <f t="shared" si="1"/>
        <v>999</v>
      </c>
      <c r="N91" s="170"/>
      <c r="O91" s="93"/>
      <c r="P91" s="109">
        <f t="shared" si="2"/>
        <v>999</v>
      </c>
      <c r="Q91" s="93"/>
    </row>
    <row r="92" spans="1:17" s="11" customFormat="1" ht="18.899999999999999" customHeight="1" x14ac:dyDescent="0.25">
      <c r="A92" s="153">
        <v>86</v>
      </c>
      <c r="B92" s="91"/>
      <c r="C92" s="91"/>
      <c r="D92" s="92"/>
      <c r="E92" s="166"/>
      <c r="F92" s="93"/>
      <c r="G92" s="93"/>
      <c r="H92" s="277"/>
      <c r="I92" s="173"/>
      <c r="J92" s="150" t="e">
        <f>IF(AND(Q92="",#REF!&gt;0,#REF!&lt;5),K92,)</f>
        <v>#REF!</v>
      </c>
      <c r="K92" s="148" t="str">
        <f>IF(D92="","ZZZ9",IF(AND(#REF!&gt;0,#REF!&lt;5),D92&amp;#REF!,D92&amp;"9"))</f>
        <v>ZZZ9</v>
      </c>
      <c r="L92" s="152">
        <f t="shared" si="0"/>
        <v>999</v>
      </c>
      <c r="M92" s="172">
        <f t="shared" si="1"/>
        <v>999</v>
      </c>
      <c r="N92" s="170"/>
      <c r="O92" s="93"/>
      <c r="P92" s="109">
        <f t="shared" si="2"/>
        <v>999</v>
      </c>
      <c r="Q92" s="93"/>
    </row>
    <row r="93" spans="1:17" s="11" customFormat="1" ht="18.899999999999999" customHeight="1" x14ac:dyDescent="0.25">
      <c r="A93" s="153">
        <v>87</v>
      </c>
      <c r="B93" s="91"/>
      <c r="C93" s="91"/>
      <c r="D93" s="92"/>
      <c r="E93" s="166"/>
      <c r="F93" s="93"/>
      <c r="G93" s="93"/>
      <c r="H93" s="277"/>
      <c r="I93" s="173"/>
      <c r="J93" s="150" t="e">
        <f>IF(AND(Q93="",#REF!&gt;0,#REF!&lt;5),K93,)</f>
        <v>#REF!</v>
      </c>
      <c r="K93" s="148" t="str">
        <f>IF(D93="","ZZZ9",IF(AND(#REF!&gt;0,#REF!&lt;5),D93&amp;#REF!,D93&amp;"9"))</f>
        <v>ZZZ9</v>
      </c>
      <c r="L93" s="152">
        <f t="shared" si="0"/>
        <v>999</v>
      </c>
      <c r="M93" s="172">
        <f t="shared" si="1"/>
        <v>999</v>
      </c>
      <c r="N93" s="170"/>
      <c r="O93" s="93"/>
      <c r="P93" s="109">
        <f t="shared" si="2"/>
        <v>999</v>
      </c>
      <c r="Q93" s="93"/>
    </row>
    <row r="94" spans="1:17" s="11" customFormat="1" ht="18.899999999999999" customHeight="1" x14ac:dyDescent="0.25">
      <c r="A94" s="153">
        <v>88</v>
      </c>
      <c r="B94" s="91"/>
      <c r="C94" s="91"/>
      <c r="D94" s="92"/>
      <c r="E94" s="166"/>
      <c r="F94" s="93"/>
      <c r="G94" s="93"/>
      <c r="H94" s="277"/>
      <c r="I94" s="173"/>
      <c r="J94" s="150" t="e">
        <f>IF(AND(Q94="",#REF!&gt;0,#REF!&lt;5),K94,)</f>
        <v>#REF!</v>
      </c>
      <c r="K94" s="148" t="str">
        <f>IF(D94="","ZZZ9",IF(AND(#REF!&gt;0,#REF!&lt;5),D94&amp;#REF!,D94&amp;"9"))</f>
        <v>ZZZ9</v>
      </c>
      <c r="L94" s="152">
        <f t="shared" si="0"/>
        <v>999</v>
      </c>
      <c r="M94" s="172">
        <f t="shared" si="1"/>
        <v>999</v>
      </c>
      <c r="N94" s="170"/>
      <c r="O94" s="93"/>
      <c r="P94" s="109">
        <f t="shared" si="2"/>
        <v>999</v>
      </c>
      <c r="Q94" s="93"/>
    </row>
    <row r="95" spans="1:17" s="11" customFormat="1" ht="18.899999999999999" customHeight="1" x14ac:dyDescent="0.25">
      <c r="A95" s="153">
        <v>89</v>
      </c>
      <c r="B95" s="91"/>
      <c r="C95" s="91"/>
      <c r="D95" s="92"/>
      <c r="E95" s="166"/>
      <c r="F95" s="93"/>
      <c r="G95" s="93"/>
      <c r="H95" s="277"/>
      <c r="I95" s="173"/>
      <c r="J95" s="150" t="e">
        <f>IF(AND(Q95="",#REF!&gt;0,#REF!&lt;5),K95,)</f>
        <v>#REF!</v>
      </c>
      <c r="K95" s="148" t="str">
        <f>IF(D95="","ZZZ9",IF(AND(#REF!&gt;0,#REF!&lt;5),D95&amp;#REF!,D95&amp;"9"))</f>
        <v>ZZZ9</v>
      </c>
      <c r="L95" s="152">
        <f t="shared" si="0"/>
        <v>999</v>
      </c>
      <c r="M95" s="172">
        <f t="shared" si="1"/>
        <v>999</v>
      </c>
      <c r="N95" s="170"/>
      <c r="O95" s="93"/>
      <c r="P95" s="109">
        <f t="shared" si="2"/>
        <v>999</v>
      </c>
      <c r="Q95" s="93"/>
    </row>
    <row r="96" spans="1:17" s="11" customFormat="1" ht="18.899999999999999" customHeight="1" x14ac:dyDescent="0.25">
      <c r="A96" s="153">
        <v>90</v>
      </c>
      <c r="B96" s="91"/>
      <c r="C96" s="91"/>
      <c r="D96" s="92"/>
      <c r="E96" s="166"/>
      <c r="F96" s="93"/>
      <c r="G96" s="93"/>
      <c r="H96" s="277"/>
      <c r="I96" s="173"/>
      <c r="J96" s="150" t="e">
        <f>IF(AND(Q96="",#REF!&gt;0,#REF!&lt;5),K96,)</f>
        <v>#REF!</v>
      </c>
      <c r="K96" s="148" t="str">
        <f>IF(D96="","ZZZ9",IF(AND(#REF!&gt;0,#REF!&lt;5),D96&amp;#REF!,D96&amp;"9"))</f>
        <v>ZZZ9</v>
      </c>
      <c r="L96" s="152">
        <f t="shared" si="0"/>
        <v>999</v>
      </c>
      <c r="M96" s="172">
        <f t="shared" si="1"/>
        <v>999</v>
      </c>
      <c r="N96" s="170"/>
      <c r="O96" s="93"/>
      <c r="P96" s="109">
        <f t="shared" si="2"/>
        <v>999</v>
      </c>
      <c r="Q96" s="93"/>
    </row>
    <row r="97" spans="1:17" s="11" customFormat="1" ht="18.899999999999999" customHeight="1" x14ac:dyDescent="0.25">
      <c r="A97" s="153">
        <v>91</v>
      </c>
      <c r="B97" s="91"/>
      <c r="C97" s="91"/>
      <c r="D97" s="92"/>
      <c r="E97" s="166"/>
      <c r="F97" s="93"/>
      <c r="G97" s="93"/>
      <c r="H97" s="277"/>
      <c r="I97" s="173"/>
      <c r="J97" s="150" t="e">
        <f>IF(AND(Q97="",#REF!&gt;0,#REF!&lt;5),K97,)</f>
        <v>#REF!</v>
      </c>
      <c r="K97" s="148" t="str">
        <f>IF(D97="","ZZZ9",IF(AND(#REF!&gt;0,#REF!&lt;5),D97&amp;#REF!,D97&amp;"9"))</f>
        <v>ZZZ9</v>
      </c>
      <c r="L97" s="152">
        <f t="shared" si="0"/>
        <v>999</v>
      </c>
      <c r="M97" s="172">
        <f t="shared" si="1"/>
        <v>999</v>
      </c>
      <c r="N97" s="170"/>
      <c r="O97" s="93"/>
      <c r="P97" s="109">
        <f t="shared" si="2"/>
        <v>999</v>
      </c>
      <c r="Q97" s="93"/>
    </row>
    <row r="98" spans="1:17" s="11" customFormat="1" ht="18.899999999999999" customHeight="1" x14ac:dyDescent="0.25">
      <c r="A98" s="153">
        <v>92</v>
      </c>
      <c r="B98" s="91"/>
      <c r="C98" s="91"/>
      <c r="D98" s="92"/>
      <c r="E98" s="166"/>
      <c r="F98" s="93"/>
      <c r="G98" s="93"/>
      <c r="H98" s="277"/>
      <c r="I98" s="173"/>
      <c r="J98" s="150" t="e">
        <f>IF(AND(Q98="",#REF!&gt;0,#REF!&lt;5),K98,)</f>
        <v>#REF!</v>
      </c>
      <c r="K98" s="148" t="str">
        <f>IF(D98="","ZZZ9",IF(AND(#REF!&gt;0,#REF!&lt;5),D98&amp;#REF!,D98&amp;"9"))</f>
        <v>ZZZ9</v>
      </c>
      <c r="L98" s="152">
        <f t="shared" si="0"/>
        <v>999</v>
      </c>
      <c r="M98" s="172">
        <f t="shared" si="1"/>
        <v>999</v>
      </c>
      <c r="N98" s="170"/>
      <c r="O98" s="93"/>
      <c r="P98" s="109">
        <f t="shared" si="2"/>
        <v>999</v>
      </c>
      <c r="Q98" s="93"/>
    </row>
    <row r="99" spans="1:17" s="11" customFormat="1" ht="18.899999999999999" customHeight="1" x14ac:dyDescent="0.25">
      <c r="A99" s="153">
        <v>93</v>
      </c>
      <c r="B99" s="91"/>
      <c r="C99" s="91"/>
      <c r="D99" s="92"/>
      <c r="E99" s="166"/>
      <c r="F99" s="93"/>
      <c r="G99" s="93"/>
      <c r="H99" s="277"/>
      <c r="I99" s="173"/>
      <c r="J99" s="150" t="e">
        <f>IF(AND(Q99="",#REF!&gt;0,#REF!&lt;5),K99,)</f>
        <v>#REF!</v>
      </c>
      <c r="K99" s="148" t="str">
        <f>IF(D99="","ZZZ9",IF(AND(#REF!&gt;0,#REF!&lt;5),D99&amp;#REF!,D99&amp;"9"))</f>
        <v>ZZZ9</v>
      </c>
      <c r="L99" s="152">
        <f t="shared" si="0"/>
        <v>999</v>
      </c>
      <c r="M99" s="172">
        <f t="shared" si="1"/>
        <v>999</v>
      </c>
      <c r="N99" s="170"/>
      <c r="O99" s="93"/>
      <c r="P99" s="109">
        <f t="shared" si="2"/>
        <v>999</v>
      </c>
      <c r="Q99" s="93"/>
    </row>
    <row r="100" spans="1:17" s="11" customFormat="1" ht="18.899999999999999" customHeight="1" x14ac:dyDescent="0.25">
      <c r="A100" s="153">
        <v>94</v>
      </c>
      <c r="B100" s="91"/>
      <c r="C100" s="91"/>
      <c r="D100" s="92"/>
      <c r="E100" s="166"/>
      <c r="F100" s="93"/>
      <c r="G100" s="93"/>
      <c r="H100" s="277"/>
      <c r="I100" s="173"/>
      <c r="J100" s="150" t="e">
        <f>IF(AND(Q100="",#REF!&gt;0,#REF!&lt;5),K100,)</f>
        <v>#REF!</v>
      </c>
      <c r="K100" s="148" t="str">
        <f>IF(D100="","ZZZ9",IF(AND(#REF!&gt;0,#REF!&lt;5),D100&amp;#REF!,D100&amp;"9"))</f>
        <v>ZZZ9</v>
      </c>
      <c r="L100" s="152">
        <f t="shared" si="0"/>
        <v>999</v>
      </c>
      <c r="M100" s="172">
        <f t="shared" si="1"/>
        <v>999</v>
      </c>
      <c r="N100" s="170"/>
      <c r="O100" s="93"/>
      <c r="P100" s="109">
        <f t="shared" si="2"/>
        <v>999</v>
      </c>
      <c r="Q100" s="93"/>
    </row>
    <row r="101" spans="1:17" s="11" customFormat="1" ht="18.899999999999999" customHeight="1" x14ac:dyDescent="0.25">
      <c r="A101" s="153">
        <v>95</v>
      </c>
      <c r="B101" s="91"/>
      <c r="C101" s="91"/>
      <c r="D101" s="92"/>
      <c r="E101" s="166"/>
      <c r="F101" s="93"/>
      <c r="G101" s="93"/>
      <c r="H101" s="277"/>
      <c r="I101" s="173"/>
      <c r="J101" s="150" t="e">
        <f>IF(AND(Q101="",#REF!&gt;0,#REF!&lt;5),K101,)</f>
        <v>#REF!</v>
      </c>
      <c r="K101" s="148" t="str">
        <f>IF(D101="","ZZZ9",IF(AND(#REF!&gt;0,#REF!&lt;5),D101&amp;#REF!,D101&amp;"9"))</f>
        <v>ZZZ9</v>
      </c>
      <c r="L101" s="152">
        <f t="shared" si="0"/>
        <v>999</v>
      </c>
      <c r="M101" s="172">
        <f t="shared" si="1"/>
        <v>999</v>
      </c>
      <c r="N101" s="170"/>
      <c r="O101" s="93"/>
      <c r="P101" s="109">
        <f t="shared" si="2"/>
        <v>999</v>
      </c>
      <c r="Q101" s="93"/>
    </row>
    <row r="102" spans="1:17" s="11" customFormat="1" ht="18.899999999999999" customHeight="1" x14ac:dyDescent="0.25">
      <c r="A102" s="153">
        <v>96</v>
      </c>
      <c r="B102" s="91"/>
      <c r="C102" s="91"/>
      <c r="D102" s="92"/>
      <c r="E102" s="166"/>
      <c r="F102" s="93"/>
      <c r="G102" s="93"/>
      <c r="H102" s="277"/>
      <c r="I102" s="173"/>
      <c r="J102" s="150" t="e">
        <f>IF(AND(Q102="",#REF!&gt;0,#REF!&lt;5),K102,)</f>
        <v>#REF!</v>
      </c>
      <c r="K102" s="148" t="str">
        <f>IF(D102="","ZZZ9",IF(AND(#REF!&gt;0,#REF!&lt;5),D102&amp;#REF!,D102&amp;"9"))</f>
        <v>ZZZ9</v>
      </c>
      <c r="L102" s="152">
        <f t="shared" si="0"/>
        <v>999</v>
      </c>
      <c r="M102" s="172">
        <f t="shared" si="1"/>
        <v>999</v>
      </c>
      <c r="N102" s="170"/>
      <c r="O102" s="93"/>
      <c r="P102" s="109">
        <f t="shared" si="2"/>
        <v>999</v>
      </c>
      <c r="Q102" s="93"/>
    </row>
    <row r="103" spans="1:17" s="11" customFormat="1" ht="18.899999999999999" customHeight="1" x14ac:dyDescent="0.25">
      <c r="A103" s="153">
        <v>97</v>
      </c>
      <c r="B103" s="91"/>
      <c r="C103" s="91"/>
      <c r="D103" s="92"/>
      <c r="E103" s="166"/>
      <c r="F103" s="93"/>
      <c r="G103" s="93"/>
      <c r="H103" s="277"/>
      <c r="I103" s="173"/>
      <c r="J103" s="150" t="e">
        <f>IF(AND(Q103="",#REF!&gt;0,#REF!&lt;5),K103,)</f>
        <v>#REF!</v>
      </c>
      <c r="K103" s="148" t="str">
        <f>IF(D103="","ZZZ9",IF(AND(#REF!&gt;0,#REF!&lt;5),D103&amp;#REF!,D103&amp;"9"))</f>
        <v>ZZZ9</v>
      </c>
      <c r="L103" s="152">
        <f t="shared" si="0"/>
        <v>999</v>
      </c>
      <c r="M103" s="172">
        <f t="shared" si="1"/>
        <v>999</v>
      </c>
      <c r="N103" s="170"/>
      <c r="O103" s="93"/>
      <c r="P103" s="109">
        <f t="shared" si="2"/>
        <v>999</v>
      </c>
      <c r="Q103" s="93"/>
    </row>
    <row r="104" spans="1:17" s="11" customFormat="1" ht="18.899999999999999" customHeight="1" x14ac:dyDescent="0.25">
      <c r="A104" s="153">
        <v>98</v>
      </c>
      <c r="B104" s="91"/>
      <c r="C104" s="91"/>
      <c r="D104" s="92"/>
      <c r="E104" s="166"/>
      <c r="F104" s="93"/>
      <c r="G104" s="93"/>
      <c r="H104" s="277"/>
      <c r="I104" s="173"/>
      <c r="J104" s="150" t="e">
        <f>IF(AND(Q104="",#REF!&gt;0,#REF!&lt;5),K104,)</f>
        <v>#REF!</v>
      </c>
      <c r="K104" s="148" t="str">
        <f>IF(D104="","ZZZ9",IF(AND(#REF!&gt;0,#REF!&lt;5),D104&amp;#REF!,D104&amp;"9"))</f>
        <v>ZZZ9</v>
      </c>
      <c r="L104" s="152">
        <f t="shared" ref="L104:L156" si="3">IF(Q104="",999,Q104)</f>
        <v>999</v>
      </c>
      <c r="M104" s="172">
        <f t="shared" ref="M104:M156" si="4">IF(P104=999,999,1)</f>
        <v>999</v>
      </c>
      <c r="N104" s="170"/>
      <c r="O104" s="93"/>
      <c r="P104" s="109">
        <f t="shared" ref="P104:P156" si="5">IF(N104="DA",1,IF(N104="WC",2,IF(N104="SE",3,IF(N104="Q",4,IF(N104="LL",5,999)))))</f>
        <v>999</v>
      </c>
      <c r="Q104" s="93"/>
    </row>
    <row r="105" spans="1:17" s="11" customFormat="1" ht="18.899999999999999" customHeight="1" x14ac:dyDescent="0.25">
      <c r="A105" s="153">
        <v>99</v>
      </c>
      <c r="B105" s="91"/>
      <c r="C105" s="91"/>
      <c r="D105" s="92"/>
      <c r="E105" s="166"/>
      <c r="F105" s="93"/>
      <c r="G105" s="93"/>
      <c r="H105" s="277"/>
      <c r="I105" s="173"/>
      <c r="J105" s="150" t="e">
        <f>IF(AND(Q105="",#REF!&gt;0,#REF!&lt;5),K105,)</f>
        <v>#REF!</v>
      </c>
      <c r="K105" s="148" t="str">
        <f>IF(D105="","ZZZ9",IF(AND(#REF!&gt;0,#REF!&lt;5),D105&amp;#REF!,D105&amp;"9"))</f>
        <v>ZZZ9</v>
      </c>
      <c r="L105" s="152">
        <f t="shared" si="3"/>
        <v>999</v>
      </c>
      <c r="M105" s="172">
        <f t="shared" si="4"/>
        <v>999</v>
      </c>
      <c r="N105" s="170"/>
      <c r="O105" s="93"/>
      <c r="P105" s="109">
        <f t="shared" si="5"/>
        <v>999</v>
      </c>
      <c r="Q105" s="93"/>
    </row>
    <row r="106" spans="1:17" s="11" customFormat="1" ht="18.899999999999999" customHeight="1" x14ac:dyDescent="0.25">
      <c r="A106" s="153">
        <v>100</v>
      </c>
      <c r="B106" s="91"/>
      <c r="C106" s="91"/>
      <c r="D106" s="92"/>
      <c r="E106" s="166"/>
      <c r="F106" s="93"/>
      <c r="G106" s="93"/>
      <c r="H106" s="277"/>
      <c r="I106" s="173"/>
      <c r="J106" s="150" t="e">
        <f>IF(AND(Q106="",#REF!&gt;0,#REF!&lt;5),K106,)</f>
        <v>#REF!</v>
      </c>
      <c r="K106" s="148" t="str">
        <f>IF(D106="","ZZZ9",IF(AND(#REF!&gt;0,#REF!&lt;5),D106&amp;#REF!,D106&amp;"9"))</f>
        <v>ZZZ9</v>
      </c>
      <c r="L106" s="152">
        <f t="shared" si="3"/>
        <v>999</v>
      </c>
      <c r="M106" s="172">
        <f t="shared" si="4"/>
        <v>999</v>
      </c>
      <c r="N106" s="170"/>
      <c r="O106" s="93"/>
      <c r="P106" s="109">
        <f t="shared" si="5"/>
        <v>999</v>
      </c>
      <c r="Q106" s="93"/>
    </row>
    <row r="107" spans="1:17" s="11" customFormat="1" ht="18.899999999999999" customHeight="1" x14ac:dyDescent="0.25">
      <c r="A107" s="153">
        <v>101</v>
      </c>
      <c r="B107" s="91"/>
      <c r="C107" s="91"/>
      <c r="D107" s="92"/>
      <c r="E107" s="166"/>
      <c r="F107" s="93"/>
      <c r="G107" s="93"/>
      <c r="H107" s="277"/>
      <c r="I107" s="173"/>
      <c r="J107" s="150" t="e">
        <f>IF(AND(Q107="",#REF!&gt;0,#REF!&lt;5),K107,)</f>
        <v>#REF!</v>
      </c>
      <c r="K107" s="148" t="str">
        <f>IF(D107="","ZZZ9",IF(AND(#REF!&gt;0,#REF!&lt;5),D107&amp;#REF!,D107&amp;"9"))</f>
        <v>ZZZ9</v>
      </c>
      <c r="L107" s="152">
        <f t="shared" si="3"/>
        <v>999</v>
      </c>
      <c r="M107" s="172">
        <f t="shared" si="4"/>
        <v>999</v>
      </c>
      <c r="N107" s="170"/>
      <c r="O107" s="93"/>
      <c r="P107" s="109">
        <f t="shared" si="5"/>
        <v>999</v>
      </c>
      <c r="Q107" s="93"/>
    </row>
    <row r="108" spans="1:17" s="11" customFormat="1" ht="18.899999999999999" customHeight="1" x14ac:dyDescent="0.25">
      <c r="A108" s="153">
        <v>102</v>
      </c>
      <c r="B108" s="91"/>
      <c r="C108" s="91"/>
      <c r="D108" s="92"/>
      <c r="E108" s="166"/>
      <c r="F108" s="93"/>
      <c r="G108" s="93"/>
      <c r="H108" s="277"/>
      <c r="I108" s="173"/>
      <c r="J108" s="150" t="e">
        <f>IF(AND(Q108="",#REF!&gt;0,#REF!&lt;5),K108,)</f>
        <v>#REF!</v>
      </c>
      <c r="K108" s="148" t="str">
        <f>IF(D108="","ZZZ9",IF(AND(#REF!&gt;0,#REF!&lt;5),D108&amp;#REF!,D108&amp;"9"))</f>
        <v>ZZZ9</v>
      </c>
      <c r="L108" s="152">
        <f t="shared" si="3"/>
        <v>999</v>
      </c>
      <c r="M108" s="172">
        <f t="shared" si="4"/>
        <v>999</v>
      </c>
      <c r="N108" s="170"/>
      <c r="O108" s="93"/>
      <c r="P108" s="109">
        <f t="shared" si="5"/>
        <v>999</v>
      </c>
      <c r="Q108" s="93"/>
    </row>
    <row r="109" spans="1:17" s="11" customFormat="1" ht="18.899999999999999" customHeight="1" x14ac:dyDescent="0.25">
      <c r="A109" s="153">
        <v>103</v>
      </c>
      <c r="B109" s="91"/>
      <c r="C109" s="91"/>
      <c r="D109" s="92"/>
      <c r="E109" s="166"/>
      <c r="F109" s="93"/>
      <c r="G109" s="93"/>
      <c r="H109" s="277"/>
      <c r="I109" s="173"/>
      <c r="J109" s="150" t="e">
        <f>IF(AND(Q109="",#REF!&gt;0,#REF!&lt;5),K109,)</f>
        <v>#REF!</v>
      </c>
      <c r="K109" s="148" t="str">
        <f>IF(D109="","ZZZ9",IF(AND(#REF!&gt;0,#REF!&lt;5),D109&amp;#REF!,D109&amp;"9"))</f>
        <v>ZZZ9</v>
      </c>
      <c r="L109" s="152">
        <f t="shared" si="3"/>
        <v>999</v>
      </c>
      <c r="M109" s="172">
        <f t="shared" si="4"/>
        <v>999</v>
      </c>
      <c r="N109" s="170"/>
      <c r="O109" s="93"/>
      <c r="P109" s="109">
        <f t="shared" si="5"/>
        <v>999</v>
      </c>
      <c r="Q109" s="93"/>
    </row>
    <row r="110" spans="1:17" s="11" customFormat="1" ht="18.899999999999999" customHeight="1" x14ac:dyDescent="0.25">
      <c r="A110" s="153">
        <v>104</v>
      </c>
      <c r="B110" s="91"/>
      <c r="C110" s="91"/>
      <c r="D110" s="92"/>
      <c r="E110" s="166"/>
      <c r="F110" s="93"/>
      <c r="G110" s="93"/>
      <c r="H110" s="277"/>
      <c r="I110" s="173"/>
      <c r="J110" s="150" t="e">
        <f>IF(AND(Q110="",#REF!&gt;0,#REF!&lt;5),K110,)</f>
        <v>#REF!</v>
      </c>
      <c r="K110" s="148" t="str">
        <f>IF(D110="","ZZZ9",IF(AND(#REF!&gt;0,#REF!&lt;5),D110&amp;#REF!,D110&amp;"9"))</f>
        <v>ZZZ9</v>
      </c>
      <c r="L110" s="152">
        <f t="shared" si="3"/>
        <v>999</v>
      </c>
      <c r="M110" s="172">
        <f t="shared" si="4"/>
        <v>999</v>
      </c>
      <c r="N110" s="170"/>
      <c r="O110" s="93"/>
      <c r="P110" s="109">
        <f t="shared" si="5"/>
        <v>999</v>
      </c>
      <c r="Q110" s="93"/>
    </row>
    <row r="111" spans="1:17" s="11" customFormat="1" ht="18.899999999999999" customHeight="1" x14ac:dyDescent="0.25">
      <c r="A111" s="153">
        <v>105</v>
      </c>
      <c r="B111" s="91"/>
      <c r="C111" s="91"/>
      <c r="D111" s="92"/>
      <c r="E111" s="166"/>
      <c r="F111" s="93"/>
      <c r="G111" s="93"/>
      <c r="H111" s="277"/>
      <c r="I111" s="173"/>
      <c r="J111" s="150" t="e">
        <f>IF(AND(Q111="",#REF!&gt;0,#REF!&lt;5),K111,)</f>
        <v>#REF!</v>
      </c>
      <c r="K111" s="148" t="str">
        <f>IF(D111="","ZZZ9",IF(AND(#REF!&gt;0,#REF!&lt;5),D111&amp;#REF!,D111&amp;"9"))</f>
        <v>ZZZ9</v>
      </c>
      <c r="L111" s="152">
        <f t="shared" si="3"/>
        <v>999</v>
      </c>
      <c r="M111" s="172">
        <f t="shared" si="4"/>
        <v>999</v>
      </c>
      <c r="N111" s="170"/>
      <c r="O111" s="93"/>
      <c r="P111" s="109">
        <f t="shared" si="5"/>
        <v>999</v>
      </c>
      <c r="Q111" s="93"/>
    </row>
    <row r="112" spans="1:17" s="11" customFormat="1" ht="18.899999999999999" customHeight="1" x14ac:dyDescent="0.25">
      <c r="A112" s="153">
        <v>106</v>
      </c>
      <c r="B112" s="91"/>
      <c r="C112" s="91"/>
      <c r="D112" s="92"/>
      <c r="E112" s="166"/>
      <c r="F112" s="93"/>
      <c r="G112" s="93"/>
      <c r="H112" s="277"/>
      <c r="I112" s="173"/>
      <c r="J112" s="150" t="e">
        <f>IF(AND(Q112="",#REF!&gt;0,#REF!&lt;5),K112,)</f>
        <v>#REF!</v>
      </c>
      <c r="K112" s="148" t="str">
        <f>IF(D112="","ZZZ9",IF(AND(#REF!&gt;0,#REF!&lt;5),D112&amp;#REF!,D112&amp;"9"))</f>
        <v>ZZZ9</v>
      </c>
      <c r="L112" s="152">
        <f t="shared" si="3"/>
        <v>999</v>
      </c>
      <c r="M112" s="172">
        <f t="shared" si="4"/>
        <v>999</v>
      </c>
      <c r="N112" s="170"/>
      <c r="O112" s="93"/>
      <c r="P112" s="109">
        <f t="shared" si="5"/>
        <v>999</v>
      </c>
      <c r="Q112" s="93"/>
    </row>
    <row r="113" spans="1:17" s="11" customFormat="1" ht="18.899999999999999" customHeight="1" x14ac:dyDescent="0.25">
      <c r="A113" s="153">
        <v>107</v>
      </c>
      <c r="B113" s="91"/>
      <c r="C113" s="91"/>
      <c r="D113" s="92"/>
      <c r="E113" s="166"/>
      <c r="F113" s="93"/>
      <c r="G113" s="93"/>
      <c r="H113" s="277"/>
      <c r="I113" s="173"/>
      <c r="J113" s="150" t="e">
        <f>IF(AND(Q113="",#REF!&gt;0,#REF!&lt;5),K113,)</f>
        <v>#REF!</v>
      </c>
      <c r="K113" s="148" t="str">
        <f>IF(D113="","ZZZ9",IF(AND(#REF!&gt;0,#REF!&lt;5),D113&amp;#REF!,D113&amp;"9"))</f>
        <v>ZZZ9</v>
      </c>
      <c r="L113" s="152">
        <f t="shared" si="3"/>
        <v>999</v>
      </c>
      <c r="M113" s="172">
        <f t="shared" si="4"/>
        <v>999</v>
      </c>
      <c r="N113" s="170"/>
      <c r="O113" s="93"/>
      <c r="P113" s="109">
        <f t="shared" si="5"/>
        <v>999</v>
      </c>
      <c r="Q113" s="93"/>
    </row>
    <row r="114" spans="1:17" s="11" customFormat="1" ht="18.899999999999999" customHeight="1" x14ac:dyDescent="0.25">
      <c r="A114" s="153">
        <v>108</v>
      </c>
      <c r="B114" s="91"/>
      <c r="C114" s="91"/>
      <c r="D114" s="92"/>
      <c r="E114" s="166"/>
      <c r="F114" s="93"/>
      <c r="G114" s="93"/>
      <c r="H114" s="277"/>
      <c r="I114" s="173"/>
      <c r="J114" s="150" t="e">
        <f>IF(AND(Q114="",#REF!&gt;0,#REF!&lt;5),K114,)</f>
        <v>#REF!</v>
      </c>
      <c r="K114" s="148" t="str">
        <f>IF(D114="","ZZZ9",IF(AND(#REF!&gt;0,#REF!&lt;5),D114&amp;#REF!,D114&amp;"9"))</f>
        <v>ZZZ9</v>
      </c>
      <c r="L114" s="152">
        <f t="shared" si="3"/>
        <v>999</v>
      </c>
      <c r="M114" s="172">
        <f t="shared" si="4"/>
        <v>999</v>
      </c>
      <c r="N114" s="170"/>
      <c r="O114" s="93"/>
      <c r="P114" s="109">
        <f t="shared" si="5"/>
        <v>999</v>
      </c>
      <c r="Q114" s="93"/>
    </row>
    <row r="115" spans="1:17" s="11" customFormat="1" ht="18.899999999999999" customHeight="1" x14ac:dyDescent="0.25">
      <c r="A115" s="153">
        <v>109</v>
      </c>
      <c r="B115" s="91"/>
      <c r="C115" s="91"/>
      <c r="D115" s="92"/>
      <c r="E115" s="166"/>
      <c r="F115" s="93"/>
      <c r="G115" s="93"/>
      <c r="H115" s="277"/>
      <c r="I115" s="173"/>
      <c r="J115" s="150" t="e">
        <f>IF(AND(Q115="",#REF!&gt;0,#REF!&lt;5),K115,)</f>
        <v>#REF!</v>
      </c>
      <c r="K115" s="148" t="str">
        <f>IF(D115="","ZZZ9",IF(AND(#REF!&gt;0,#REF!&lt;5),D115&amp;#REF!,D115&amp;"9"))</f>
        <v>ZZZ9</v>
      </c>
      <c r="L115" s="152">
        <f t="shared" si="3"/>
        <v>999</v>
      </c>
      <c r="M115" s="172">
        <f t="shared" si="4"/>
        <v>999</v>
      </c>
      <c r="N115" s="170"/>
      <c r="O115" s="93"/>
      <c r="P115" s="109">
        <f t="shared" si="5"/>
        <v>999</v>
      </c>
      <c r="Q115" s="93"/>
    </row>
    <row r="116" spans="1:17" s="11" customFormat="1" ht="18.899999999999999" customHeight="1" x14ac:dyDescent="0.25">
      <c r="A116" s="153">
        <v>110</v>
      </c>
      <c r="B116" s="91"/>
      <c r="C116" s="91"/>
      <c r="D116" s="92"/>
      <c r="E116" s="166"/>
      <c r="F116" s="93"/>
      <c r="G116" s="93"/>
      <c r="H116" s="277"/>
      <c r="I116" s="173"/>
      <c r="J116" s="150" t="e">
        <f>IF(AND(Q116="",#REF!&gt;0,#REF!&lt;5),K116,)</f>
        <v>#REF!</v>
      </c>
      <c r="K116" s="148" t="str">
        <f>IF(D116="","ZZZ9",IF(AND(#REF!&gt;0,#REF!&lt;5),D116&amp;#REF!,D116&amp;"9"))</f>
        <v>ZZZ9</v>
      </c>
      <c r="L116" s="152">
        <f t="shared" si="3"/>
        <v>999</v>
      </c>
      <c r="M116" s="172">
        <f t="shared" si="4"/>
        <v>999</v>
      </c>
      <c r="N116" s="170"/>
      <c r="O116" s="93"/>
      <c r="P116" s="109">
        <f t="shared" si="5"/>
        <v>999</v>
      </c>
      <c r="Q116" s="93"/>
    </row>
    <row r="117" spans="1:17" s="11" customFormat="1" ht="18.899999999999999" customHeight="1" x14ac:dyDescent="0.25">
      <c r="A117" s="153">
        <v>111</v>
      </c>
      <c r="B117" s="91"/>
      <c r="C117" s="91"/>
      <c r="D117" s="92"/>
      <c r="E117" s="166"/>
      <c r="F117" s="93"/>
      <c r="G117" s="93"/>
      <c r="H117" s="277"/>
      <c r="I117" s="173"/>
      <c r="J117" s="150" t="e">
        <f>IF(AND(Q117="",#REF!&gt;0,#REF!&lt;5),K117,)</f>
        <v>#REF!</v>
      </c>
      <c r="K117" s="148" t="str">
        <f>IF(D117="","ZZZ9",IF(AND(#REF!&gt;0,#REF!&lt;5),D117&amp;#REF!,D117&amp;"9"))</f>
        <v>ZZZ9</v>
      </c>
      <c r="L117" s="152">
        <f t="shared" si="3"/>
        <v>999</v>
      </c>
      <c r="M117" s="172">
        <f t="shared" si="4"/>
        <v>999</v>
      </c>
      <c r="N117" s="170"/>
      <c r="O117" s="93"/>
      <c r="P117" s="109">
        <f t="shared" si="5"/>
        <v>999</v>
      </c>
      <c r="Q117" s="93"/>
    </row>
    <row r="118" spans="1:17" s="11" customFormat="1" ht="18.899999999999999" customHeight="1" x14ac:dyDescent="0.25">
      <c r="A118" s="153">
        <v>112</v>
      </c>
      <c r="B118" s="91"/>
      <c r="C118" s="91"/>
      <c r="D118" s="92"/>
      <c r="E118" s="166"/>
      <c r="F118" s="93"/>
      <c r="G118" s="93"/>
      <c r="H118" s="277"/>
      <c r="I118" s="173"/>
      <c r="J118" s="150" t="e">
        <f>IF(AND(Q118="",#REF!&gt;0,#REF!&lt;5),K118,)</f>
        <v>#REF!</v>
      </c>
      <c r="K118" s="148" t="str">
        <f>IF(D118="","ZZZ9",IF(AND(#REF!&gt;0,#REF!&lt;5),D118&amp;#REF!,D118&amp;"9"))</f>
        <v>ZZZ9</v>
      </c>
      <c r="L118" s="152">
        <f t="shared" si="3"/>
        <v>999</v>
      </c>
      <c r="M118" s="172">
        <f t="shared" si="4"/>
        <v>999</v>
      </c>
      <c r="N118" s="170"/>
      <c r="O118" s="93"/>
      <c r="P118" s="109">
        <f t="shared" si="5"/>
        <v>999</v>
      </c>
      <c r="Q118" s="93"/>
    </row>
    <row r="119" spans="1:17" s="11" customFormat="1" ht="18.899999999999999" customHeight="1" x14ac:dyDescent="0.25">
      <c r="A119" s="153">
        <v>113</v>
      </c>
      <c r="B119" s="91"/>
      <c r="C119" s="91"/>
      <c r="D119" s="92"/>
      <c r="E119" s="166"/>
      <c r="F119" s="93"/>
      <c r="G119" s="93"/>
      <c r="H119" s="277"/>
      <c r="I119" s="173"/>
      <c r="J119" s="150" t="e">
        <f>IF(AND(Q119="",#REF!&gt;0,#REF!&lt;5),K119,)</f>
        <v>#REF!</v>
      </c>
      <c r="K119" s="148" t="str">
        <f>IF(D119="","ZZZ9",IF(AND(#REF!&gt;0,#REF!&lt;5),D119&amp;#REF!,D119&amp;"9"))</f>
        <v>ZZZ9</v>
      </c>
      <c r="L119" s="152">
        <f t="shared" si="3"/>
        <v>999</v>
      </c>
      <c r="M119" s="172">
        <f t="shared" si="4"/>
        <v>999</v>
      </c>
      <c r="N119" s="170"/>
      <c r="O119" s="93"/>
      <c r="P119" s="109">
        <f t="shared" si="5"/>
        <v>999</v>
      </c>
      <c r="Q119" s="93"/>
    </row>
    <row r="120" spans="1:17" s="11" customFormat="1" ht="18.899999999999999" customHeight="1" x14ac:dyDescent="0.25">
      <c r="A120" s="153">
        <v>114</v>
      </c>
      <c r="B120" s="91"/>
      <c r="C120" s="91"/>
      <c r="D120" s="92"/>
      <c r="E120" s="166"/>
      <c r="F120" s="93"/>
      <c r="G120" s="93"/>
      <c r="H120" s="277"/>
      <c r="I120" s="173"/>
      <c r="J120" s="150" t="e">
        <f>IF(AND(Q120="",#REF!&gt;0,#REF!&lt;5),K120,)</f>
        <v>#REF!</v>
      </c>
      <c r="K120" s="148" t="str">
        <f>IF(D120="","ZZZ9",IF(AND(#REF!&gt;0,#REF!&lt;5),D120&amp;#REF!,D120&amp;"9"))</f>
        <v>ZZZ9</v>
      </c>
      <c r="L120" s="152">
        <f t="shared" si="3"/>
        <v>999</v>
      </c>
      <c r="M120" s="172">
        <f t="shared" si="4"/>
        <v>999</v>
      </c>
      <c r="N120" s="170"/>
      <c r="O120" s="93"/>
      <c r="P120" s="109">
        <f t="shared" si="5"/>
        <v>999</v>
      </c>
      <c r="Q120" s="93"/>
    </row>
    <row r="121" spans="1:17" s="11" customFormat="1" ht="18.899999999999999" customHeight="1" x14ac:dyDescent="0.25">
      <c r="A121" s="153">
        <v>115</v>
      </c>
      <c r="B121" s="91"/>
      <c r="C121" s="91"/>
      <c r="D121" s="92"/>
      <c r="E121" s="166"/>
      <c r="F121" s="93"/>
      <c r="G121" s="93"/>
      <c r="H121" s="277"/>
      <c r="I121" s="173"/>
      <c r="J121" s="150" t="e">
        <f>IF(AND(Q121="",#REF!&gt;0,#REF!&lt;5),K121,)</f>
        <v>#REF!</v>
      </c>
      <c r="K121" s="148" t="str">
        <f>IF(D121="","ZZZ9",IF(AND(#REF!&gt;0,#REF!&lt;5),D121&amp;#REF!,D121&amp;"9"))</f>
        <v>ZZZ9</v>
      </c>
      <c r="L121" s="152">
        <f t="shared" si="3"/>
        <v>999</v>
      </c>
      <c r="M121" s="172">
        <f t="shared" si="4"/>
        <v>999</v>
      </c>
      <c r="N121" s="170"/>
      <c r="O121" s="93"/>
      <c r="P121" s="109">
        <f t="shared" si="5"/>
        <v>999</v>
      </c>
      <c r="Q121" s="93"/>
    </row>
    <row r="122" spans="1:17" s="11" customFormat="1" ht="18.899999999999999" customHeight="1" x14ac:dyDescent="0.25">
      <c r="A122" s="153">
        <v>116</v>
      </c>
      <c r="B122" s="91"/>
      <c r="C122" s="91"/>
      <c r="D122" s="92"/>
      <c r="E122" s="166"/>
      <c r="F122" s="93"/>
      <c r="G122" s="93"/>
      <c r="H122" s="277"/>
      <c r="I122" s="173"/>
      <c r="J122" s="150" t="e">
        <f>IF(AND(Q122="",#REF!&gt;0,#REF!&lt;5),K122,)</f>
        <v>#REF!</v>
      </c>
      <c r="K122" s="148" t="str">
        <f>IF(D122="","ZZZ9",IF(AND(#REF!&gt;0,#REF!&lt;5),D122&amp;#REF!,D122&amp;"9"))</f>
        <v>ZZZ9</v>
      </c>
      <c r="L122" s="152">
        <f t="shared" si="3"/>
        <v>999</v>
      </c>
      <c r="M122" s="172">
        <f t="shared" si="4"/>
        <v>999</v>
      </c>
      <c r="N122" s="170"/>
      <c r="O122" s="93"/>
      <c r="P122" s="109">
        <f t="shared" si="5"/>
        <v>999</v>
      </c>
      <c r="Q122" s="93"/>
    </row>
    <row r="123" spans="1:17" s="11" customFormat="1" ht="18.899999999999999" customHeight="1" x14ac:dyDescent="0.25">
      <c r="A123" s="153">
        <v>117</v>
      </c>
      <c r="B123" s="91"/>
      <c r="C123" s="91"/>
      <c r="D123" s="92"/>
      <c r="E123" s="166"/>
      <c r="F123" s="93"/>
      <c r="G123" s="93"/>
      <c r="H123" s="277"/>
      <c r="I123" s="173"/>
      <c r="J123" s="150" t="e">
        <f>IF(AND(Q123="",#REF!&gt;0,#REF!&lt;5),K123,)</f>
        <v>#REF!</v>
      </c>
      <c r="K123" s="148" t="str">
        <f>IF(D123="","ZZZ9",IF(AND(#REF!&gt;0,#REF!&lt;5),D123&amp;#REF!,D123&amp;"9"))</f>
        <v>ZZZ9</v>
      </c>
      <c r="L123" s="152">
        <f t="shared" si="3"/>
        <v>999</v>
      </c>
      <c r="M123" s="172">
        <f t="shared" si="4"/>
        <v>999</v>
      </c>
      <c r="N123" s="170"/>
      <c r="O123" s="93"/>
      <c r="P123" s="109">
        <f t="shared" si="5"/>
        <v>999</v>
      </c>
      <c r="Q123" s="93"/>
    </row>
    <row r="124" spans="1:17" s="11" customFormat="1" ht="18.899999999999999" customHeight="1" x14ac:dyDescent="0.25">
      <c r="A124" s="153">
        <v>118</v>
      </c>
      <c r="B124" s="91"/>
      <c r="C124" s="91"/>
      <c r="D124" s="92"/>
      <c r="E124" s="166"/>
      <c r="F124" s="93"/>
      <c r="G124" s="93"/>
      <c r="H124" s="277"/>
      <c r="I124" s="173"/>
      <c r="J124" s="150" t="e">
        <f>IF(AND(Q124="",#REF!&gt;0,#REF!&lt;5),K124,)</f>
        <v>#REF!</v>
      </c>
      <c r="K124" s="148" t="str">
        <f>IF(D124="","ZZZ9",IF(AND(#REF!&gt;0,#REF!&lt;5),D124&amp;#REF!,D124&amp;"9"))</f>
        <v>ZZZ9</v>
      </c>
      <c r="L124" s="152">
        <f t="shared" si="3"/>
        <v>999</v>
      </c>
      <c r="M124" s="172">
        <f t="shared" si="4"/>
        <v>999</v>
      </c>
      <c r="N124" s="170"/>
      <c r="O124" s="93"/>
      <c r="P124" s="109">
        <f t="shared" si="5"/>
        <v>999</v>
      </c>
      <c r="Q124" s="93"/>
    </row>
    <row r="125" spans="1:17" s="11" customFormat="1" ht="18.899999999999999" customHeight="1" x14ac:dyDescent="0.25">
      <c r="A125" s="153">
        <v>119</v>
      </c>
      <c r="B125" s="91"/>
      <c r="C125" s="91"/>
      <c r="D125" s="92"/>
      <c r="E125" s="166"/>
      <c r="F125" s="93"/>
      <c r="G125" s="93"/>
      <c r="H125" s="277"/>
      <c r="I125" s="173"/>
      <c r="J125" s="150" t="e">
        <f>IF(AND(Q125="",#REF!&gt;0,#REF!&lt;5),K125,)</f>
        <v>#REF!</v>
      </c>
      <c r="K125" s="148" t="str">
        <f>IF(D125="","ZZZ9",IF(AND(#REF!&gt;0,#REF!&lt;5),D125&amp;#REF!,D125&amp;"9"))</f>
        <v>ZZZ9</v>
      </c>
      <c r="L125" s="152">
        <f t="shared" si="3"/>
        <v>999</v>
      </c>
      <c r="M125" s="172">
        <f t="shared" si="4"/>
        <v>999</v>
      </c>
      <c r="N125" s="170"/>
      <c r="O125" s="93"/>
      <c r="P125" s="109">
        <f t="shared" si="5"/>
        <v>999</v>
      </c>
      <c r="Q125" s="93"/>
    </row>
    <row r="126" spans="1:17" s="11" customFormat="1" ht="18.899999999999999" customHeight="1" x14ac:dyDescent="0.25">
      <c r="A126" s="153">
        <v>120</v>
      </c>
      <c r="B126" s="91"/>
      <c r="C126" s="91"/>
      <c r="D126" s="92"/>
      <c r="E126" s="166"/>
      <c r="F126" s="93"/>
      <c r="G126" s="93"/>
      <c r="H126" s="277"/>
      <c r="I126" s="173"/>
      <c r="J126" s="150" t="e">
        <f>IF(AND(Q126="",#REF!&gt;0,#REF!&lt;5),K126,)</f>
        <v>#REF!</v>
      </c>
      <c r="K126" s="148" t="str">
        <f>IF(D126="","ZZZ9",IF(AND(#REF!&gt;0,#REF!&lt;5),D126&amp;#REF!,D126&amp;"9"))</f>
        <v>ZZZ9</v>
      </c>
      <c r="L126" s="152">
        <f t="shared" si="3"/>
        <v>999</v>
      </c>
      <c r="M126" s="172">
        <f t="shared" si="4"/>
        <v>999</v>
      </c>
      <c r="N126" s="170"/>
      <c r="O126" s="93"/>
      <c r="P126" s="109">
        <f t="shared" si="5"/>
        <v>999</v>
      </c>
      <c r="Q126" s="93"/>
    </row>
    <row r="127" spans="1:17" s="11" customFormat="1" ht="18.899999999999999" customHeight="1" x14ac:dyDescent="0.25">
      <c r="A127" s="153">
        <v>121</v>
      </c>
      <c r="B127" s="91"/>
      <c r="C127" s="91"/>
      <c r="D127" s="92"/>
      <c r="E127" s="166"/>
      <c r="F127" s="93"/>
      <c r="G127" s="93"/>
      <c r="H127" s="277"/>
      <c r="I127" s="173"/>
      <c r="J127" s="150" t="e">
        <f>IF(AND(Q127="",#REF!&gt;0,#REF!&lt;5),K127,)</f>
        <v>#REF!</v>
      </c>
      <c r="K127" s="148" t="str">
        <f>IF(D127="","ZZZ9",IF(AND(#REF!&gt;0,#REF!&lt;5),D127&amp;#REF!,D127&amp;"9"))</f>
        <v>ZZZ9</v>
      </c>
      <c r="L127" s="152">
        <f t="shared" si="3"/>
        <v>999</v>
      </c>
      <c r="M127" s="172">
        <f t="shared" si="4"/>
        <v>999</v>
      </c>
      <c r="N127" s="170"/>
      <c r="O127" s="93"/>
      <c r="P127" s="109">
        <f t="shared" si="5"/>
        <v>999</v>
      </c>
      <c r="Q127" s="93"/>
    </row>
    <row r="128" spans="1:17" s="11" customFormat="1" ht="18.899999999999999" customHeight="1" x14ac:dyDescent="0.25">
      <c r="A128" s="153">
        <v>122</v>
      </c>
      <c r="B128" s="91"/>
      <c r="C128" s="91"/>
      <c r="D128" s="92"/>
      <c r="E128" s="166"/>
      <c r="F128" s="93"/>
      <c r="G128" s="93"/>
      <c r="H128" s="277"/>
      <c r="I128" s="173"/>
      <c r="J128" s="150" t="e">
        <f>IF(AND(Q128="",#REF!&gt;0,#REF!&lt;5),K128,)</f>
        <v>#REF!</v>
      </c>
      <c r="K128" s="148" t="str">
        <f>IF(D128="","ZZZ9",IF(AND(#REF!&gt;0,#REF!&lt;5),D128&amp;#REF!,D128&amp;"9"))</f>
        <v>ZZZ9</v>
      </c>
      <c r="L128" s="152">
        <f t="shared" si="3"/>
        <v>999</v>
      </c>
      <c r="M128" s="172">
        <f t="shared" si="4"/>
        <v>999</v>
      </c>
      <c r="N128" s="170"/>
      <c r="O128" s="93"/>
      <c r="P128" s="109">
        <f t="shared" si="5"/>
        <v>999</v>
      </c>
      <c r="Q128" s="93"/>
    </row>
    <row r="129" spans="1:17" s="11" customFormat="1" ht="18.899999999999999" customHeight="1" x14ac:dyDescent="0.25">
      <c r="A129" s="153">
        <v>123</v>
      </c>
      <c r="B129" s="91"/>
      <c r="C129" s="91"/>
      <c r="D129" s="92"/>
      <c r="E129" s="166"/>
      <c r="F129" s="93"/>
      <c r="G129" s="93"/>
      <c r="H129" s="277"/>
      <c r="I129" s="173"/>
      <c r="J129" s="150" t="e">
        <f>IF(AND(Q129="",#REF!&gt;0,#REF!&lt;5),K129,)</f>
        <v>#REF!</v>
      </c>
      <c r="K129" s="148" t="str">
        <f>IF(D129="","ZZZ9",IF(AND(#REF!&gt;0,#REF!&lt;5),D129&amp;#REF!,D129&amp;"9"))</f>
        <v>ZZZ9</v>
      </c>
      <c r="L129" s="152">
        <f t="shared" si="3"/>
        <v>999</v>
      </c>
      <c r="M129" s="172">
        <f t="shared" si="4"/>
        <v>999</v>
      </c>
      <c r="N129" s="170"/>
      <c r="O129" s="93"/>
      <c r="P129" s="109">
        <f t="shared" si="5"/>
        <v>999</v>
      </c>
      <c r="Q129" s="93"/>
    </row>
    <row r="130" spans="1:17" s="11" customFormat="1" ht="18.899999999999999" customHeight="1" x14ac:dyDescent="0.25">
      <c r="A130" s="153">
        <v>124</v>
      </c>
      <c r="B130" s="91"/>
      <c r="C130" s="91"/>
      <c r="D130" s="92"/>
      <c r="E130" s="166"/>
      <c r="F130" s="93"/>
      <c r="G130" s="93"/>
      <c r="H130" s="277"/>
      <c r="I130" s="173"/>
      <c r="J130" s="150" t="e">
        <f>IF(AND(Q130="",#REF!&gt;0,#REF!&lt;5),K130,)</f>
        <v>#REF!</v>
      </c>
      <c r="K130" s="148" t="str">
        <f>IF(D130="","ZZZ9",IF(AND(#REF!&gt;0,#REF!&lt;5),D130&amp;#REF!,D130&amp;"9"))</f>
        <v>ZZZ9</v>
      </c>
      <c r="L130" s="152">
        <f t="shared" si="3"/>
        <v>999</v>
      </c>
      <c r="M130" s="172">
        <f t="shared" si="4"/>
        <v>999</v>
      </c>
      <c r="N130" s="170"/>
      <c r="O130" s="93"/>
      <c r="P130" s="109">
        <f t="shared" si="5"/>
        <v>999</v>
      </c>
      <c r="Q130" s="93"/>
    </row>
    <row r="131" spans="1:17" s="11" customFormat="1" ht="18.899999999999999" customHeight="1" x14ac:dyDescent="0.25">
      <c r="A131" s="153">
        <v>125</v>
      </c>
      <c r="B131" s="91"/>
      <c r="C131" s="91"/>
      <c r="D131" s="92"/>
      <c r="E131" s="166"/>
      <c r="F131" s="93"/>
      <c r="G131" s="93"/>
      <c r="H131" s="277"/>
      <c r="I131" s="173"/>
      <c r="J131" s="150" t="e">
        <f>IF(AND(Q131="",#REF!&gt;0,#REF!&lt;5),K131,)</f>
        <v>#REF!</v>
      </c>
      <c r="K131" s="148" t="str">
        <f>IF(D131="","ZZZ9",IF(AND(#REF!&gt;0,#REF!&lt;5),D131&amp;#REF!,D131&amp;"9"))</f>
        <v>ZZZ9</v>
      </c>
      <c r="L131" s="152">
        <f t="shared" si="3"/>
        <v>999</v>
      </c>
      <c r="M131" s="172">
        <f t="shared" si="4"/>
        <v>999</v>
      </c>
      <c r="N131" s="170"/>
      <c r="O131" s="93"/>
      <c r="P131" s="109">
        <f t="shared" si="5"/>
        <v>999</v>
      </c>
      <c r="Q131" s="93"/>
    </row>
    <row r="132" spans="1:17" s="11" customFormat="1" ht="18.899999999999999" customHeight="1" x14ac:dyDescent="0.25">
      <c r="A132" s="153">
        <v>126</v>
      </c>
      <c r="B132" s="91"/>
      <c r="C132" s="91"/>
      <c r="D132" s="92"/>
      <c r="E132" s="166"/>
      <c r="F132" s="93"/>
      <c r="G132" s="93"/>
      <c r="H132" s="277"/>
      <c r="I132" s="173"/>
      <c r="J132" s="150" t="e">
        <f>IF(AND(Q132="",#REF!&gt;0,#REF!&lt;5),K132,)</f>
        <v>#REF!</v>
      </c>
      <c r="K132" s="148" t="str">
        <f>IF(D132="","ZZZ9",IF(AND(#REF!&gt;0,#REF!&lt;5),D132&amp;#REF!,D132&amp;"9"))</f>
        <v>ZZZ9</v>
      </c>
      <c r="L132" s="152">
        <f t="shared" si="3"/>
        <v>999</v>
      </c>
      <c r="M132" s="172">
        <f t="shared" si="4"/>
        <v>999</v>
      </c>
      <c r="N132" s="170"/>
      <c r="O132" s="93"/>
      <c r="P132" s="109">
        <f t="shared" si="5"/>
        <v>999</v>
      </c>
      <c r="Q132" s="93"/>
    </row>
    <row r="133" spans="1:17" s="11" customFormat="1" ht="18.899999999999999" customHeight="1" x14ac:dyDescent="0.25">
      <c r="A133" s="153">
        <v>127</v>
      </c>
      <c r="B133" s="91"/>
      <c r="C133" s="91"/>
      <c r="D133" s="92"/>
      <c r="E133" s="166"/>
      <c r="F133" s="93"/>
      <c r="G133" s="93"/>
      <c r="H133" s="277"/>
      <c r="I133" s="173"/>
      <c r="J133" s="150" t="e">
        <f>IF(AND(Q133="",#REF!&gt;0,#REF!&lt;5),K133,)</f>
        <v>#REF!</v>
      </c>
      <c r="K133" s="148" t="str">
        <f>IF(D133="","ZZZ9",IF(AND(#REF!&gt;0,#REF!&lt;5),D133&amp;#REF!,D133&amp;"9"))</f>
        <v>ZZZ9</v>
      </c>
      <c r="L133" s="152">
        <f t="shared" si="3"/>
        <v>999</v>
      </c>
      <c r="M133" s="172">
        <f t="shared" si="4"/>
        <v>999</v>
      </c>
      <c r="N133" s="170"/>
      <c r="O133" s="93"/>
      <c r="P133" s="109">
        <f t="shared" si="5"/>
        <v>999</v>
      </c>
      <c r="Q133" s="93"/>
    </row>
    <row r="134" spans="1:17" s="11" customFormat="1" ht="18.899999999999999" customHeight="1" x14ac:dyDescent="0.25">
      <c r="A134" s="153">
        <v>128</v>
      </c>
      <c r="B134" s="91"/>
      <c r="C134" s="91"/>
      <c r="D134" s="92"/>
      <c r="E134" s="166"/>
      <c r="F134" s="93"/>
      <c r="G134" s="93"/>
      <c r="H134" s="277"/>
      <c r="I134" s="173"/>
      <c r="J134" s="150" t="e">
        <f>IF(AND(Q134="",#REF!&gt;0,#REF!&lt;5),K134,)</f>
        <v>#REF!</v>
      </c>
      <c r="K134" s="148" t="str">
        <f>IF(D134="","ZZZ9",IF(AND(#REF!&gt;0,#REF!&lt;5),D134&amp;#REF!,D134&amp;"9"))</f>
        <v>ZZZ9</v>
      </c>
      <c r="L134" s="152">
        <f t="shared" si="3"/>
        <v>999</v>
      </c>
      <c r="M134" s="172">
        <f t="shared" si="4"/>
        <v>999</v>
      </c>
      <c r="N134" s="170"/>
      <c r="O134" s="173"/>
      <c r="P134" s="174">
        <f t="shared" si="5"/>
        <v>999</v>
      </c>
      <c r="Q134" s="173"/>
    </row>
    <row r="135" spans="1:17" x14ac:dyDescent="0.25">
      <c r="A135" s="153">
        <v>129</v>
      </c>
      <c r="B135" s="91"/>
      <c r="C135" s="91"/>
      <c r="D135" s="92"/>
      <c r="E135" s="166"/>
      <c r="F135" s="93"/>
      <c r="G135" s="93"/>
      <c r="H135" s="277"/>
      <c r="I135" s="173"/>
      <c r="J135" s="150" t="e">
        <f>IF(AND(Q135="",#REF!&gt;0,#REF!&lt;5),K135,)</f>
        <v>#REF!</v>
      </c>
      <c r="K135" s="148" t="str">
        <f>IF(D135="","ZZZ9",IF(AND(#REF!&gt;0,#REF!&lt;5),D135&amp;#REF!,D135&amp;"9"))</f>
        <v>ZZZ9</v>
      </c>
      <c r="L135" s="152">
        <f t="shared" si="3"/>
        <v>999</v>
      </c>
      <c r="M135" s="172">
        <f t="shared" si="4"/>
        <v>999</v>
      </c>
      <c r="N135" s="170"/>
      <c r="O135" s="93"/>
      <c r="P135" s="109">
        <f t="shared" si="5"/>
        <v>999</v>
      </c>
      <c r="Q135" s="93"/>
    </row>
    <row r="136" spans="1:17" x14ac:dyDescent="0.25">
      <c r="A136" s="153">
        <v>130</v>
      </c>
      <c r="B136" s="91"/>
      <c r="C136" s="91"/>
      <c r="D136" s="92"/>
      <c r="E136" s="166"/>
      <c r="F136" s="93"/>
      <c r="G136" s="93"/>
      <c r="H136" s="277"/>
      <c r="I136" s="173"/>
      <c r="J136" s="150" t="e">
        <f>IF(AND(Q136="",#REF!&gt;0,#REF!&lt;5),K136,)</f>
        <v>#REF!</v>
      </c>
      <c r="K136" s="148" t="str">
        <f>IF(D136="","ZZZ9",IF(AND(#REF!&gt;0,#REF!&lt;5),D136&amp;#REF!,D136&amp;"9"))</f>
        <v>ZZZ9</v>
      </c>
      <c r="L136" s="152">
        <f t="shared" si="3"/>
        <v>999</v>
      </c>
      <c r="M136" s="172">
        <f t="shared" si="4"/>
        <v>999</v>
      </c>
      <c r="N136" s="170"/>
      <c r="O136" s="93"/>
      <c r="P136" s="109">
        <f t="shared" si="5"/>
        <v>999</v>
      </c>
      <c r="Q136" s="93"/>
    </row>
    <row r="137" spans="1:17" x14ac:dyDescent="0.25">
      <c r="A137" s="153">
        <v>131</v>
      </c>
      <c r="B137" s="91"/>
      <c r="C137" s="91"/>
      <c r="D137" s="92"/>
      <c r="E137" s="166"/>
      <c r="F137" s="93"/>
      <c r="G137" s="93"/>
      <c r="H137" s="277"/>
      <c r="I137" s="173"/>
      <c r="J137" s="150" t="e">
        <f>IF(AND(Q137="",#REF!&gt;0,#REF!&lt;5),K137,)</f>
        <v>#REF!</v>
      </c>
      <c r="K137" s="148" t="str">
        <f>IF(D137="","ZZZ9",IF(AND(#REF!&gt;0,#REF!&lt;5),D137&amp;#REF!,D137&amp;"9"))</f>
        <v>ZZZ9</v>
      </c>
      <c r="L137" s="152">
        <f t="shared" si="3"/>
        <v>999</v>
      </c>
      <c r="M137" s="172">
        <f t="shared" si="4"/>
        <v>999</v>
      </c>
      <c r="N137" s="170"/>
      <c r="O137" s="93"/>
      <c r="P137" s="109">
        <f t="shared" si="5"/>
        <v>999</v>
      </c>
      <c r="Q137" s="93"/>
    </row>
    <row r="138" spans="1:17" x14ac:dyDescent="0.25">
      <c r="A138" s="153">
        <v>132</v>
      </c>
      <c r="B138" s="91"/>
      <c r="C138" s="91"/>
      <c r="D138" s="92"/>
      <c r="E138" s="166"/>
      <c r="F138" s="93"/>
      <c r="G138" s="93"/>
      <c r="H138" s="277"/>
      <c r="I138" s="173"/>
      <c r="J138" s="150" t="e">
        <f>IF(AND(Q138="",#REF!&gt;0,#REF!&lt;5),K138,)</f>
        <v>#REF!</v>
      </c>
      <c r="K138" s="148" t="str">
        <f>IF(D138="","ZZZ9",IF(AND(#REF!&gt;0,#REF!&lt;5),D138&amp;#REF!,D138&amp;"9"))</f>
        <v>ZZZ9</v>
      </c>
      <c r="L138" s="152">
        <f t="shared" si="3"/>
        <v>999</v>
      </c>
      <c r="M138" s="172">
        <f t="shared" si="4"/>
        <v>999</v>
      </c>
      <c r="N138" s="170"/>
      <c r="O138" s="93"/>
      <c r="P138" s="109">
        <f t="shared" si="5"/>
        <v>999</v>
      </c>
      <c r="Q138" s="93"/>
    </row>
    <row r="139" spans="1:17" x14ac:dyDescent="0.25">
      <c r="A139" s="153">
        <v>133</v>
      </c>
      <c r="B139" s="91"/>
      <c r="C139" s="91"/>
      <c r="D139" s="92"/>
      <c r="E139" s="166"/>
      <c r="F139" s="93"/>
      <c r="G139" s="93"/>
      <c r="H139" s="277"/>
      <c r="I139" s="173"/>
      <c r="J139" s="150" t="e">
        <f>IF(AND(Q139="",#REF!&gt;0,#REF!&lt;5),K139,)</f>
        <v>#REF!</v>
      </c>
      <c r="K139" s="148" t="str">
        <f>IF(D139="","ZZZ9",IF(AND(#REF!&gt;0,#REF!&lt;5),D139&amp;#REF!,D139&amp;"9"))</f>
        <v>ZZZ9</v>
      </c>
      <c r="L139" s="152">
        <f t="shared" si="3"/>
        <v>999</v>
      </c>
      <c r="M139" s="172">
        <f t="shared" si="4"/>
        <v>999</v>
      </c>
      <c r="N139" s="170"/>
      <c r="O139" s="93"/>
      <c r="P139" s="109">
        <f t="shared" si="5"/>
        <v>999</v>
      </c>
      <c r="Q139" s="93"/>
    </row>
    <row r="140" spans="1:17" x14ac:dyDescent="0.25">
      <c r="A140" s="153">
        <v>134</v>
      </c>
      <c r="B140" s="91"/>
      <c r="C140" s="91"/>
      <c r="D140" s="92"/>
      <c r="E140" s="166"/>
      <c r="F140" s="93"/>
      <c r="G140" s="93"/>
      <c r="H140" s="277"/>
      <c r="I140" s="173"/>
      <c r="J140" s="150" t="e">
        <f>IF(AND(Q140="",#REF!&gt;0,#REF!&lt;5),K140,)</f>
        <v>#REF!</v>
      </c>
      <c r="K140" s="148" t="str">
        <f>IF(D140="","ZZZ9",IF(AND(#REF!&gt;0,#REF!&lt;5),D140&amp;#REF!,D140&amp;"9"))</f>
        <v>ZZZ9</v>
      </c>
      <c r="L140" s="152">
        <f t="shared" si="3"/>
        <v>999</v>
      </c>
      <c r="M140" s="172">
        <f t="shared" si="4"/>
        <v>999</v>
      </c>
      <c r="N140" s="170"/>
      <c r="O140" s="93"/>
      <c r="P140" s="109">
        <f t="shared" si="5"/>
        <v>999</v>
      </c>
      <c r="Q140" s="93"/>
    </row>
    <row r="141" spans="1:17" x14ac:dyDescent="0.25">
      <c r="A141" s="153">
        <v>135</v>
      </c>
      <c r="B141" s="91"/>
      <c r="C141" s="91"/>
      <c r="D141" s="92"/>
      <c r="E141" s="166"/>
      <c r="F141" s="93"/>
      <c r="G141" s="93"/>
      <c r="H141" s="277"/>
      <c r="I141" s="173"/>
      <c r="J141" s="150" t="e">
        <f>IF(AND(Q141="",#REF!&gt;0,#REF!&lt;5),K141,)</f>
        <v>#REF!</v>
      </c>
      <c r="K141" s="148" t="str">
        <f>IF(D141="","ZZZ9",IF(AND(#REF!&gt;0,#REF!&lt;5),D141&amp;#REF!,D141&amp;"9"))</f>
        <v>ZZZ9</v>
      </c>
      <c r="L141" s="152">
        <f t="shared" si="3"/>
        <v>999</v>
      </c>
      <c r="M141" s="172">
        <f t="shared" si="4"/>
        <v>999</v>
      </c>
      <c r="N141" s="170"/>
      <c r="O141" s="173"/>
      <c r="P141" s="174">
        <f t="shared" si="5"/>
        <v>999</v>
      </c>
      <c r="Q141" s="173"/>
    </row>
    <row r="142" spans="1:17" x14ac:dyDescent="0.25">
      <c r="A142" s="153">
        <v>136</v>
      </c>
      <c r="B142" s="91"/>
      <c r="C142" s="91"/>
      <c r="D142" s="92"/>
      <c r="E142" s="166"/>
      <c r="F142" s="93"/>
      <c r="G142" s="93"/>
      <c r="H142" s="277"/>
      <c r="I142" s="173"/>
      <c r="J142" s="150" t="e">
        <f>IF(AND(Q142="",#REF!&gt;0,#REF!&lt;5),K142,)</f>
        <v>#REF!</v>
      </c>
      <c r="K142" s="148" t="str">
        <f>IF(D142="","ZZZ9",IF(AND(#REF!&gt;0,#REF!&lt;5),D142&amp;#REF!,D142&amp;"9"))</f>
        <v>ZZZ9</v>
      </c>
      <c r="L142" s="152">
        <f t="shared" si="3"/>
        <v>999</v>
      </c>
      <c r="M142" s="172">
        <f t="shared" si="4"/>
        <v>999</v>
      </c>
      <c r="N142" s="170"/>
      <c r="O142" s="93"/>
      <c r="P142" s="109">
        <f t="shared" si="5"/>
        <v>999</v>
      </c>
      <c r="Q142" s="93"/>
    </row>
    <row r="143" spans="1:17" x14ac:dyDescent="0.25">
      <c r="A143" s="153">
        <v>137</v>
      </c>
      <c r="B143" s="91"/>
      <c r="C143" s="91"/>
      <c r="D143" s="92"/>
      <c r="E143" s="166"/>
      <c r="F143" s="93"/>
      <c r="G143" s="93"/>
      <c r="H143" s="277"/>
      <c r="I143" s="173"/>
      <c r="J143" s="150" t="e">
        <f>IF(AND(Q143="",#REF!&gt;0,#REF!&lt;5),K143,)</f>
        <v>#REF!</v>
      </c>
      <c r="K143" s="148" t="str">
        <f>IF(D143="","ZZZ9",IF(AND(#REF!&gt;0,#REF!&lt;5),D143&amp;#REF!,D143&amp;"9"))</f>
        <v>ZZZ9</v>
      </c>
      <c r="L143" s="152">
        <f t="shared" si="3"/>
        <v>999</v>
      </c>
      <c r="M143" s="172">
        <f t="shared" si="4"/>
        <v>999</v>
      </c>
      <c r="N143" s="170"/>
      <c r="O143" s="93"/>
      <c r="P143" s="109">
        <f t="shared" si="5"/>
        <v>999</v>
      </c>
      <c r="Q143" s="93"/>
    </row>
    <row r="144" spans="1:17" x14ac:dyDescent="0.25">
      <c r="A144" s="153">
        <v>138</v>
      </c>
      <c r="B144" s="91"/>
      <c r="C144" s="91"/>
      <c r="D144" s="92"/>
      <c r="E144" s="166"/>
      <c r="F144" s="93"/>
      <c r="G144" s="93"/>
      <c r="H144" s="277"/>
      <c r="I144" s="173"/>
      <c r="J144" s="150" t="e">
        <f>IF(AND(Q144="",#REF!&gt;0,#REF!&lt;5),K144,)</f>
        <v>#REF!</v>
      </c>
      <c r="K144" s="148" t="str">
        <f>IF(D144="","ZZZ9",IF(AND(#REF!&gt;0,#REF!&lt;5),D144&amp;#REF!,D144&amp;"9"))</f>
        <v>ZZZ9</v>
      </c>
      <c r="L144" s="152">
        <f t="shared" si="3"/>
        <v>999</v>
      </c>
      <c r="M144" s="172">
        <f t="shared" si="4"/>
        <v>999</v>
      </c>
      <c r="N144" s="170"/>
      <c r="O144" s="93"/>
      <c r="P144" s="109">
        <f t="shared" si="5"/>
        <v>999</v>
      </c>
      <c r="Q144" s="93"/>
    </row>
    <row r="145" spans="1:17" x14ac:dyDescent="0.25">
      <c r="A145" s="153">
        <v>139</v>
      </c>
      <c r="B145" s="91"/>
      <c r="C145" s="91"/>
      <c r="D145" s="92"/>
      <c r="E145" s="166"/>
      <c r="F145" s="93"/>
      <c r="G145" s="93"/>
      <c r="H145" s="277"/>
      <c r="I145" s="173"/>
      <c r="J145" s="150" t="e">
        <f>IF(AND(Q145="",#REF!&gt;0,#REF!&lt;5),K145,)</f>
        <v>#REF!</v>
      </c>
      <c r="K145" s="148" t="str">
        <f>IF(D145="","ZZZ9",IF(AND(#REF!&gt;0,#REF!&lt;5),D145&amp;#REF!,D145&amp;"9"))</f>
        <v>ZZZ9</v>
      </c>
      <c r="L145" s="152">
        <f t="shared" si="3"/>
        <v>999</v>
      </c>
      <c r="M145" s="172">
        <f t="shared" si="4"/>
        <v>999</v>
      </c>
      <c r="N145" s="170"/>
      <c r="O145" s="93"/>
      <c r="P145" s="109">
        <f t="shared" si="5"/>
        <v>999</v>
      </c>
      <c r="Q145" s="93"/>
    </row>
    <row r="146" spans="1:17" x14ac:dyDescent="0.25">
      <c r="A146" s="153">
        <v>140</v>
      </c>
      <c r="B146" s="91"/>
      <c r="C146" s="91"/>
      <c r="D146" s="92"/>
      <c r="E146" s="166"/>
      <c r="F146" s="93"/>
      <c r="G146" s="93"/>
      <c r="H146" s="277"/>
      <c r="I146" s="173"/>
      <c r="J146" s="150" t="e">
        <f>IF(AND(Q146="",#REF!&gt;0,#REF!&lt;5),K146,)</f>
        <v>#REF!</v>
      </c>
      <c r="K146" s="148" t="str">
        <f>IF(D146="","ZZZ9",IF(AND(#REF!&gt;0,#REF!&lt;5),D146&amp;#REF!,D146&amp;"9"))</f>
        <v>ZZZ9</v>
      </c>
      <c r="L146" s="152">
        <f t="shared" si="3"/>
        <v>999</v>
      </c>
      <c r="M146" s="172">
        <f t="shared" si="4"/>
        <v>999</v>
      </c>
      <c r="N146" s="170"/>
      <c r="O146" s="93"/>
      <c r="P146" s="109">
        <f t="shared" si="5"/>
        <v>999</v>
      </c>
      <c r="Q146" s="93"/>
    </row>
    <row r="147" spans="1:17" x14ac:dyDescent="0.25">
      <c r="A147" s="153">
        <v>141</v>
      </c>
      <c r="B147" s="91"/>
      <c r="C147" s="91"/>
      <c r="D147" s="92"/>
      <c r="E147" s="166"/>
      <c r="F147" s="93"/>
      <c r="G147" s="93"/>
      <c r="H147" s="277"/>
      <c r="I147" s="173"/>
      <c r="J147" s="150" t="e">
        <f>IF(AND(Q147="",#REF!&gt;0,#REF!&lt;5),K147,)</f>
        <v>#REF!</v>
      </c>
      <c r="K147" s="148" t="str">
        <f>IF(D147="","ZZZ9",IF(AND(#REF!&gt;0,#REF!&lt;5),D147&amp;#REF!,D147&amp;"9"))</f>
        <v>ZZZ9</v>
      </c>
      <c r="L147" s="152">
        <f t="shared" si="3"/>
        <v>999</v>
      </c>
      <c r="M147" s="172">
        <f t="shared" si="4"/>
        <v>999</v>
      </c>
      <c r="N147" s="170"/>
      <c r="O147" s="93"/>
      <c r="P147" s="109">
        <f t="shared" si="5"/>
        <v>999</v>
      </c>
      <c r="Q147" s="93"/>
    </row>
    <row r="148" spans="1:17" x14ac:dyDescent="0.25">
      <c r="A148" s="153">
        <v>142</v>
      </c>
      <c r="B148" s="91"/>
      <c r="C148" s="91"/>
      <c r="D148" s="92"/>
      <c r="E148" s="166"/>
      <c r="F148" s="93"/>
      <c r="G148" s="93"/>
      <c r="H148" s="277"/>
      <c r="I148" s="173"/>
      <c r="J148" s="150" t="e">
        <f>IF(AND(Q148="",#REF!&gt;0,#REF!&lt;5),K148,)</f>
        <v>#REF!</v>
      </c>
      <c r="K148" s="148" t="str">
        <f>IF(D148="","ZZZ9",IF(AND(#REF!&gt;0,#REF!&lt;5),D148&amp;#REF!,D148&amp;"9"))</f>
        <v>ZZZ9</v>
      </c>
      <c r="L148" s="152">
        <f t="shared" si="3"/>
        <v>999</v>
      </c>
      <c r="M148" s="172">
        <f t="shared" si="4"/>
        <v>999</v>
      </c>
      <c r="N148" s="170"/>
      <c r="O148" s="173"/>
      <c r="P148" s="174">
        <f t="shared" si="5"/>
        <v>999</v>
      </c>
      <c r="Q148" s="173"/>
    </row>
    <row r="149" spans="1:17" x14ac:dyDescent="0.25">
      <c r="A149" s="153">
        <v>143</v>
      </c>
      <c r="B149" s="91"/>
      <c r="C149" s="91"/>
      <c r="D149" s="92"/>
      <c r="E149" s="166"/>
      <c r="F149" s="93"/>
      <c r="G149" s="93"/>
      <c r="H149" s="277"/>
      <c r="I149" s="173"/>
      <c r="J149" s="150" t="e">
        <f>IF(AND(Q149="",#REF!&gt;0,#REF!&lt;5),K149,)</f>
        <v>#REF!</v>
      </c>
      <c r="K149" s="148" t="str">
        <f>IF(D149="","ZZZ9",IF(AND(#REF!&gt;0,#REF!&lt;5),D149&amp;#REF!,D149&amp;"9"))</f>
        <v>ZZZ9</v>
      </c>
      <c r="L149" s="152">
        <f t="shared" si="3"/>
        <v>999</v>
      </c>
      <c r="M149" s="172">
        <f t="shared" si="4"/>
        <v>999</v>
      </c>
      <c r="N149" s="170"/>
      <c r="O149" s="93"/>
      <c r="P149" s="109">
        <f t="shared" si="5"/>
        <v>999</v>
      </c>
      <c r="Q149" s="93"/>
    </row>
    <row r="150" spans="1:17" x14ac:dyDescent="0.25">
      <c r="A150" s="153">
        <v>144</v>
      </c>
      <c r="B150" s="91"/>
      <c r="C150" s="91"/>
      <c r="D150" s="92"/>
      <c r="E150" s="166"/>
      <c r="F150" s="93"/>
      <c r="G150" s="93"/>
      <c r="H150" s="277"/>
      <c r="I150" s="173"/>
      <c r="J150" s="150" t="e">
        <f>IF(AND(Q150="",#REF!&gt;0,#REF!&lt;5),K150,)</f>
        <v>#REF!</v>
      </c>
      <c r="K150" s="148" t="str">
        <f>IF(D150="","ZZZ9",IF(AND(#REF!&gt;0,#REF!&lt;5),D150&amp;#REF!,D150&amp;"9"))</f>
        <v>ZZZ9</v>
      </c>
      <c r="L150" s="152">
        <f t="shared" si="3"/>
        <v>999</v>
      </c>
      <c r="M150" s="172">
        <f t="shared" si="4"/>
        <v>999</v>
      </c>
      <c r="N150" s="170"/>
      <c r="O150" s="93"/>
      <c r="P150" s="109">
        <f t="shared" si="5"/>
        <v>999</v>
      </c>
      <c r="Q150" s="93"/>
    </row>
    <row r="151" spans="1:17" x14ac:dyDescent="0.25">
      <c r="A151" s="153">
        <v>145</v>
      </c>
      <c r="B151" s="91"/>
      <c r="C151" s="91"/>
      <c r="D151" s="92"/>
      <c r="E151" s="166"/>
      <c r="F151" s="93"/>
      <c r="G151" s="93"/>
      <c r="H151" s="277"/>
      <c r="I151" s="173"/>
      <c r="J151" s="150" t="e">
        <f>IF(AND(Q151="",#REF!&gt;0,#REF!&lt;5),K151,)</f>
        <v>#REF!</v>
      </c>
      <c r="K151" s="148" t="str">
        <f>IF(D151="","ZZZ9",IF(AND(#REF!&gt;0,#REF!&lt;5),D151&amp;#REF!,D151&amp;"9"))</f>
        <v>ZZZ9</v>
      </c>
      <c r="L151" s="152">
        <f t="shared" si="3"/>
        <v>999</v>
      </c>
      <c r="M151" s="172">
        <f t="shared" si="4"/>
        <v>999</v>
      </c>
      <c r="N151" s="170"/>
      <c r="O151" s="93"/>
      <c r="P151" s="109">
        <f t="shared" si="5"/>
        <v>999</v>
      </c>
      <c r="Q151" s="93"/>
    </row>
    <row r="152" spans="1:17" x14ac:dyDescent="0.25">
      <c r="A152" s="153">
        <v>146</v>
      </c>
      <c r="B152" s="91"/>
      <c r="C152" s="91"/>
      <c r="D152" s="92"/>
      <c r="E152" s="166"/>
      <c r="F152" s="93"/>
      <c r="G152" s="93"/>
      <c r="H152" s="277"/>
      <c r="I152" s="173"/>
      <c r="J152" s="150" t="e">
        <f>IF(AND(Q152="",#REF!&gt;0,#REF!&lt;5),K152,)</f>
        <v>#REF!</v>
      </c>
      <c r="K152" s="148" t="str">
        <f>IF(D152="","ZZZ9",IF(AND(#REF!&gt;0,#REF!&lt;5),D152&amp;#REF!,D152&amp;"9"))</f>
        <v>ZZZ9</v>
      </c>
      <c r="L152" s="152">
        <f t="shared" si="3"/>
        <v>999</v>
      </c>
      <c r="M152" s="172">
        <f t="shared" si="4"/>
        <v>999</v>
      </c>
      <c r="N152" s="170"/>
      <c r="O152" s="93"/>
      <c r="P152" s="109">
        <f t="shared" si="5"/>
        <v>999</v>
      </c>
      <c r="Q152" s="93"/>
    </row>
    <row r="153" spans="1:17" x14ac:dyDescent="0.25">
      <c r="A153" s="153">
        <v>147</v>
      </c>
      <c r="B153" s="91"/>
      <c r="C153" s="91"/>
      <c r="D153" s="92"/>
      <c r="E153" s="166"/>
      <c r="F153" s="93"/>
      <c r="G153" s="93"/>
      <c r="H153" s="277"/>
      <c r="I153" s="173"/>
      <c r="J153" s="150" t="e">
        <f>IF(AND(Q153="",#REF!&gt;0,#REF!&lt;5),K153,)</f>
        <v>#REF!</v>
      </c>
      <c r="K153" s="148" t="str">
        <f>IF(D153="","ZZZ9",IF(AND(#REF!&gt;0,#REF!&lt;5),D153&amp;#REF!,D153&amp;"9"))</f>
        <v>ZZZ9</v>
      </c>
      <c r="L153" s="152">
        <f t="shared" si="3"/>
        <v>999</v>
      </c>
      <c r="M153" s="172">
        <f t="shared" si="4"/>
        <v>999</v>
      </c>
      <c r="N153" s="170"/>
      <c r="O153" s="93"/>
      <c r="P153" s="109">
        <f t="shared" si="5"/>
        <v>999</v>
      </c>
      <c r="Q153" s="93"/>
    </row>
    <row r="154" spans="1:17" x14ac:dyDescent="0.25">
      <c r="A154" s="153">
        <v>148</v>
      </c>
      <c r="B154" s="91"/>
      <c r="C154" s="91"/>
      <c r="D154" s="92"/>
      <c r="E154" s="166"/>
      <c r="F154" s="93"/>
      <c r="G154" s="93"/>
      <c r="H154" s="277"/>
      <c r="I154" s="173"/>
      <c r="J154" s="150" t="e">
        <f>IF(AND(Q154="",#REF!&gt;0,#REF!&lt;5),K154,)</f>
        <v>#REF!</v>
      </c>
      <c r="K154" s="148" t="str">
        <f>IF(D154="","ZZZ9",IF(AND(#REF!&gt;0,#REF!&lt;5),D154&amp;#REF!,D154&amp;"9"))</f>
        <v>ZZZ9</v>
      </c>
      <c r="L154" s="152">
        <f t="shared" si="3"/>
        <v>999</v>
      </c>
      <c r="M154" s="172">
        <f t="shared" si="4"/>
        <v>999</v>
      </c>
      <c r="N154" s="170"/>
      <c r="O154" s="93"/>
      <c r="P154" s="109">
        <f t="shared" si="5"/>
        <v>999</v>
      </c>
      <c r="Q154" s="93"/>
    </row>
    <row r="155" spans="1:17" x14ac:dyDescent="0.25">
      <c r="A155" s="153">
        <v>149</v>
      </c>
      <c r="B155" s="91"/>
      <c r="C155" s="91"/>
      <c r="D155" s="92"/>
      <c r="E155" s="166"/>
      <c r="F155" s="93"/>
      <c r="G155" s="93"/>
      <c r="H155" s="277"/>
      <c r="I155" s="173"/>
      <c r="J155" s="150" t="e">
        <f>IF(AND(Q155="",#REF!&gt;0,#REF!&lt;5),K155,)</f>
        <v>#REF!</v>
      </c>
      <c r="K155" s="148" t="str">
        <f>IF(D155="","ZZZ9",IF(AND(#REF!&gt;0,#REF!&lt;5),D155&amp;#REF!,D155&amp;"9"))</f>
        <v>ZZZ9</v>
      </c>
      <c r="L155" s="152">
        <f t="shared" si="3"/>
        <v>999</v>
      </c>
      <c r="M155" s="172">
        <f t="shared" si="4"/>
        <v>999</v>
      </c>
      <c r="N155" s="170"/>
      <c r="O155" s="93"/>
      <c r="P155" s="109">
        <f t="shared" si="5"/>
        <v>999</v>
      </c>
      <c r="Q155" s="93"/>
    </row>
    <row r="156" spans="1:17" x14ac:dyDescent="0.25">
      <c r="A156" s="153">
        <v>150</v>
      </c>
      <c r="B156" s="91"/>
      <c r="C156" s="91"/>
      <c r="D156" s="92"/>
      <c r="E156" s="166"/>
      <c r="F156" s="93"/>
      <c r="G156" s="93"/>
      <c r="H156" s="277"/>
      <c r="I156" s="173"/>
      <c r="J156" s="150" t="e">
        <f>IF(AND(Q156="",#REF!&gt;0,#REF!&lt;5),K156,)</f>
        <v>#REF!</v>
      </c>
      <c r="K156" s="148" t="str">
        <f>IF(D156="","ZZZ9",IF(AND(#REF!&gt;0,#REF!&lt;5),D156&amp;#REF!,D156&amp;"9"))</f>
        <v>ZZZ9</v>
      </c>
      <c r="L156" s="152">
        <f t="shared" si="3"/>
        <v>999</v>
      </c>
      <c r="M156" s="172">
        <f t="shared" si="4"/>
        <v>999</v>
      </c>
      <c r="N156" s="170"/>
      <c r="O156" s="93"/>
      <c r="P156" s="109">
        <f t="shared" si="5"/>
        <v>999</v>
      </c>
      <c r="Q156" s="93"/>
    </row>
  </sheetData>
  <conditionalFormatting sqref="A7:D156">
    <cfRule type="expression" dxfId="33" priority="14" stopIfTrue="1">
      <formula>$Q7&gt;=1</formula>
    </cfRule>
  </conditionalFormatting>
  <conditionalFormatting sqref="B7:D37">
    <cfRule type="expression" dxfId="32" priority="1" stopIfTrue="1">
      <formula>$Q7&gt;=1</formula>
    </cfRule>
  </conditionalFormatting>
  <conditionalFormatting sqref="E7:E14">
    <cfRule type="expression" dxfId="31" priority="6" stopIfTrue="1">
      <formula>AND(ROUNDDOWN(($A$4-E7)/365.25,0)&lt;=13,G7&lt;&gt;"OK")</formula>
    </cfRule>
    <cfRule type="expression" dxfId="30" priority="7" stopIfTrue="1">
      <formula>AND(ROUNDDOWN(($A$4-E7)/365.25,0)&lt;=14,G7&lt;&gt;"OK")</formula>
    </cfRule>
    <cfRule type="expression" dxfId="29" priority="8" stopIfTrue="1">
      <formula>AND(ROUNDDOWN(($A$4-E7)/365.25,0)&lt;=17,G7&lt;&gt;"OK")</formula>
    </cfRule>
    <cfRule type="expression" dxfId="28" priority="11" stopIfTrue="1">
      <formula>AND(ROUNDDOWN(($A$4-E7)/365.25,0)&lt;=13,G7&lt;&gt;"OK")</formula>
    </cfRule>
    <cfRule type="expression" dxfId="27" priority="12" stopIfTrue="1">
      <formula>AND(ROUNDDOWN(($A$4-E7)/365.25,0)&lt;=14,G7&lt;&gt;"OK")</formula>
    </cfRule>
    <cfRule type="expression" dxfId="26" priority="13" stopIfTrue="1">
      <formula>AND(ROUNDDOWN(($A$4-E7)/365.25,0)&lt;=17,G7&lt;&gt;"OK")</formula>
    </cfRule>
  </conditionalFormatting>
  <conditionalFormatting sqref="E7:E27 E29:E37">
    <cfRule type="expression" dxfId="25" priority="2" stopIfTrue="1">
      <formula>AND(ROUNDDOWN(($A$4-E7)/365.25,0)&lt;=13,G7&lt;&gt;"OK")</formula>
    </cfRule>
    <cfRule type="expression" dxfId="24" priority="3" stopIfTrue="1">
      <formula>AND(ROUNDDOWN(($A$4-E7)/365.25,0)&lt;=14,G7&lt;&gt;"OK")</formula>
    </cfRule>
    <cfRule type="expression" dxfId="23" priority="4" stopIfTrue="1">
      <formula>AND(ROUNDDOWN(($A$4-E7)/365.25,0)&lt;=17,G7&lt;&gt;"OK")</formula>
    </cfRule>
  </conditionalFormatting>
  <conditionalFormatting sqref="E7:E156">
    <cfRule type="expression" dxfId="22" priority="16" stopIfTrue="1">
      <formula>AND(ROUNDDOWN(($A$4-E7)/365.25,0)&lt;=13,G7&lt;&gt;"OK")</formula>
    </cfRule>
    <cfRule type="expression" dxfId="21" priority="17" stopIfTrue="1">
      <formula>AND(ROUNDDOWN(($A$4-E7)/365.25,0)&lt;=14,G7&lt;&gt;"OK")</formula>
    </cfRule>
    <cfRule type="expression" dxfId="20" priority="18" stopIfTrue="1">
      <formula>AND(ROUNDDOWN(($A$4-E7)/365.25,0)&lt;=17,G7&lt;&gt;"OK")</formula>
    </cfRule>
  </conditionalFormatting>
  <conditionalFormatting sqref="J7:J156">
    <cfRule type="cellIs" dxfId="19" priority="10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AADC2-7AF2-4F67-B803-FCCCA1F29690}">
  <sheetPr codeName="Munka16">
    <tabColor indexed="11"/>
  </sheetPr>
  <dimension ref="A1:AK49"/>
  <sheetViews>
    <sheetView workbookViewId="0">
      <selection activeCell="Q17" sqref="Q17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310" t="str">
        <f>Altalanos!$A$6</f>
        <v>Diákolimpia Cs-Cs.Megye</v>
      </c>
      <c r="B1" s="310"/>
      <c r="C1" s="310"/>
      <c r="D1" s="310"/>
      <c r="E1" s="310"/>
      <c r="F1" s="310"/>
      <c r="G1" s="179"/>
      <c r="H1" s="182" t="s">
        <v>47</v>
      </c>
      <c r="I1" s="180"/>
      <c r="J1" s="181"/>
      <c r="L1" s="183"/>
      <c r="M1" s="184"/>
      <c r="N1" s="111"/>
      <c r="O1" s="111" t="s">
        <v>11</v>
      </c>
      <c r="P1" s="111"/>
      <c r="Q1" s="110"/>
      <c r="R1" s="111"/>
      <c r="AB1" s="268" t="e">
        <f>IF(Y5=1,CONCATENATE(VLOOKUP(Y3,AA16:AH27,2)),CONCATENATE(VLOOKUP(Y3,AA2:AK13,2)))</f>
        <v>#N/A</v>
      </c>
      <c r="AC1" s="268" t="e">
        <f>IF(Y5=1,CONCATENATE(VLOOKUP(Y3,AA16:AK27,3)),CONCATENATE(VLOOKUP(Y3,AA2:AK13,3)))</f>
        <v>#N/A</v>
      </c>
      <c r="AD1" s="268" t="e">
        <f>IF(Y5=1,CONCATENATE(VLOOKUP(Y3,AA16:AK27,4)),CONCATENATE(VLOOKUP(Y3,AA2:AK13,4)))</f>
        <v>#N/A</v>
      </c>
      <c r="AE1" s="268" t="e">
        <f>IF(Y5=1,CONCATENATE(VLOOKUP(Y3,AA16:AK27,5)),CONCATENATE(VLOOKUP(Y3,AA2:AK13,5)))</f>
        <v>#N/A</v>
      </c>
      <c r="AF1" s="268" t="e">
        <f>IF(Y5=1,CONCATENATE(VLOOKUP(Y3,AA16:AK27,6)),CONCATENATE(VLOOKUP(Y3,AA2:AK13,6)))</f>
        <v>#N/A</v>
      </c>
      <c r="AG1" s="268" t="e">
        <f>IF(Y5=1,CONCATENATE(VLOOKUP(Y3,AA16:AK27,7)),CONCATENATE(VLOOKUP(Y3,AA2:AK13,7)))</f>
        <v>#N/A</v>
      </c>
      <c r="AH1" s="268" t="e">
        <f>IF(Y5=1,CONCATENATE(VLOOKUP(Y3,AA16:AK27,8)),CONCATENATE(VLOOKUP(Y3,AA2:AK13,8)))</f>
        <v>#N/A</v>
      </c>
      <c r="AI1" s="268" t="e">
        <f>IF(Y5=1,CONCATENATE(VLOOKUP(Y3,AA16:AK27,9)),CONCATENATE(VLOOKUP(Y3,AA2:AK13,9)))</f>
        <v>#N/A</v>
      </c>
      <c r="AJ1" s="268" t="e">
        <f>IF(Y5=1,CONCATENATE(VLOOKUP(Y3,AA16:AK27,10)),CONCATENATE(VLOOKUP(Y3,AA2:AK13,10)))</f>
        <v>#N/A</v>
      </c>
      <c r="AK1" s="268" t="e">
        <f>IF(Y5=1,CONCATENATE(VLOOKUP(Y3,AA16:AK27,11)),CONCATENATE(VLOOKUP(Y3,AA2:AK13,11)))</f>
        <v>#N/A</v>
      </c>
    </row>
    <row r="2" spans="1:37" x14ac:dyDescent="0.25">
      <c r="A2" s="185" t="s">
        <v>46</v>
      </c>
      <c r="B2" s="186"/>
      <c r="C2" s="186"/>
      <c r="D2" s="186"/>
      <c r="E2" s="300" t="str">
        <f>Altalanos!$B$8</f>
        <v>Fiú 5 kcs B</v>
      </c>
      <c r="F2" s="186"/>
      <c r="G2" s="187"/>
      <c r="H2" s="188"/>
      <c r="I2" s="188"/>
      <c r="J2" s="189"/>
      <c r="K2" s="183"/>
      <c r="L2" s="183"/>
      <c r="M2" s="183"/>
      <c r="N2" s="112"/>
      <c r="O2" s="94"/>
      <c r="P2" s="112"/>
      <c r="Q2" s="94"/>
      <c r="R2" s="112"/>
      <c r="Y2" s="263"/>
      <c r="Z2" s="262"/>
      <c r="AA2" s="262" t="s">
        <v>58</v>
      </c>
      <c r="AB2" s="253">
        <v>150</v>
      </c>
      <c r="AC2" s="253">
        <v>120</v>
      </c>
      <c r="AD2" s="253">
        <v>100</v>
      </c>
      <c r="AE2" s="253">
        <v>80</v>
      </c>
      <c r="AF2" s="253">
        <v>70</v>
      </c>
      <c r="AG2" s="253">
        <v>60</v>
      </c>
      <c r="AH2" s="253">
        <v>55</v>
      </c>
      <c r="AI2" s="253">
        <v>50</v>
      </c>
      <c r="AJ2" s="253">
        <v>45</v>
      </c>
      <c r="AK2" s="253">
        <v>40</v>
      </c>
    </row>
    <row r="3" spans="1:37" x14ac:dyDescent="0.25">
      <c r="A3" s="48" t="s">
        <v>22</v>
      </c>
      <c r="B3" s="48"/>
      <c r="C3" s="48"/>
      <c r="D3" s="48"/>
      <c r="E3" s="48" t="s">
        <v>19</v>
      </c>
      <c r="F3" s="48"/>
      <c r="G3" s="48"/>
      <c r="H3" s="48" t="s">
        <v>27</v>
      </c>
      <c r="I3" s="48"/>
      <c r="J3" s="113"/>
      <c r="K3" s="48"/>
      <c r="L3" s="49" t="s">
        <v>28</v>
      </c>
      <c r="M3" s="48"/>
      <c r="N3" s="212"/>
      <c r="O3" s="211"/>
      <c r="P3" s="212"/>
      <c r="Q3" s="252" t="s">
        <v>72</v>
      </c>
      <c r="R3" s="253" t="s">
        <v>78</v>
      </c>
      <c r="S3" s="253" t="s">
        <v>73</v>
      </c>
      <c r="Y3" s="262">
        <f>IF(H4="OB","A",IF(H4="IX","W",H4))</f>
        <v>0</v>
      </c>
      <c r="Z3" s="262"/>
      <c r="AA3" s="262" t="s">
        <v>82</v>
      </c>
      <c r="AB3" s="253">
        <v>120</v>
      </c>
      <c r="AC3" s="253">
        <v>90</v>
      </c>
      <c r="AD3" s="253">
        <v>65</v>
      </c>
      <c r="AE3" s="253">
        <v>55</v>
      </c>
      <c r="AF3" s="253">
        <v>50</v>
      </c>
      <c r="AG3" s="253">
        <v>45</v>
      </c>
      <c r="AH3" s="253">
        <v>40</v>
      </c>
      <c r="AI3" s="253">
        <v>35</v>
      </c>
      <c r="AJ3" s="253">
        <v>25</v>
      </c>
      <c r="AK3" s="253">
        <v>20</v>
      </c>
    </row>
    <row r="4" spans="1:37" ht="13.8" thickBot="1" x14ac:dyDescent="0.3">
      <c r="A4" s="311">
        <f>Altalanos!$A$10</f>
        <v>45784</v>
      </c>
      <c r="B4" s="311"/>
      <c r="C4" s="311"/>
      <c r="D4" s="190"/>
      <c r="E4" s="191" t="str">
        <f>Altalanos!$C$10</f>
        <v>Szeged</v>
      </c>
      <c r="F4" s="191"/>
      <c r="G4" s="191"/>
      <c r="H4" s="193"/>
      <c r="I4" s="191"/>
      <c r="J4" s="192"/>
      <c r="K4" s="193"/>
      <c r="L4" s="194" t="str">
        <f>Altalanos!$E$10</f>
        <v>Rákóczi Andrea</v>
      </c>
      <c r="M4" s="193"/>
      <c r="N4" s="213"/>
      <c r="O4" s="214"/>
      <c r="P4" s="213"/>
      <c r="Q4" s="254" t="s">
        <v>79</v>
      </c>
      <c r="R4" s="255" t="s">
        <v>74</v>
      </c>
      <c r="S4" s="255" t="s">
        <v>75</v>
      </c>
      <c r="Y4" s="262"/>
      <c r="Z4" s="262"/>
      <c r="AA4" s="262" t="s">
        <v>83</v>
      </c>
      <c r="AB4" s="253">
        <v>90</v>
      </c>
      <c r="AC4" s="253">
        <v>60</v>
      </c>
      <c r="AD4" s="253">
        <v>45</v>
      </c>
      <c r="AE4" s="253">
        <v>34</v>
      </c>
      <c r="AF4" s="253">
        <v>27</v>
      </c>
      <c r="AG4" s="253">
        <v>22</v>
      </c>
      <c r="AH4" s="253">
        <v>18</v>
      </c>
      <c r="AI4" s="253">
        <v>15</v>
      </c>
      <c r="AJ4" s="253">
        <v>12</v>
      </c>
      <c r="AK4" s="253">
        <v>9</v>
      </c>
    </row>
    <row r="5" spans="1:37" x14ac:dyDescent="0.25">
      <c r="A5" s="31"/>
      <c r="B5" s="31" t="s">
        <v>44</v>
      </c>
      <c r="C5" s="207" t="s">
        <v>56</v>
      </c>
      <c r="D5" s="31" t="s">
        <v>38</v>
      </c>
      <c r="E5" s="31" t="s">
        <v>61</v>
      </c>
      <c r="F5" s="31"/>
      <c r="G5" s="31" t="s">
        <v>26</v>
      </c>
      <c r="H5" s="31"/>
      <c r="I5" s="31" t="s">
        <v>29</v>
      </c>
      <c r="J5" s="31"/>
      <c r="K5" s="239" t="s">
        <v>62</v>
      </c>
      <c r="L5" s="239" t="s">
        <v>63</v>
      </c>
      <c r="M5" s="239" t="s">
        <v>64</v>
      </c>
      <c r="Q5" s="256" t="s">
        <v>80</v>
      </c>
      <c r="R5" s="257" t="s">
        <v>76</v>
      </c>
      <c r="S5" s="257" t="s">
        <v>77</v>
      </c>
      <c r="Y5" s="262">
        <f>IF(OR(Altalanos!$A$8="F1",Altalanos!$A$8="F2",Altalanos!$A$8="N1",Altalanos!$A$8="N2"),1,2)</f>
        <v>2</v>
      </c>
      <c r="Z5" s="262"/>
      <c r="AA5" s="262" t="s">
        <v>84</v>
      </c>
      <c r="AB5" s="253">
        <v>60</v>
      </c>
      <c r="AC5" s="253">
        <v>40</v>
      </c>
      <c r="AD5" s="253">
        <v>30</v>
      </c>
      <c r="AE5" s="253">
        <v>20</v>
      </c>
      <c r="AF5" s="253">
        <v>18</v>
      </c>
      <c r="AG5" s="253">
        <v>15</v>
      </c>
      <c r="AH5" s="253">
        <v>12</v>
      </c>
      <c r="AI5" s="253">
        <v>10</v>
      </c>
      <c r="AJ5" s="253">
        <v>8</v>
      </c>
      <c r="AK5" s="253">
        <v>6</v>
      </c>
    </row>
    <row r="6" spans="1:37" x14ac:dyDescent="0.25">
      <c r="A6" s="196"/>
      <c r="B6" s="196"/>
      <c r="C6" s="238"/>
      <c r="D6" s="196"/>
      <c r="E6" s="196"/>
      <c r="F6" s="196"/>
      <c r="G6" s="196"/>
      <c r="H6" s="196"/>
      <c r="I6" s="196"/>
      <c r="J6" s="196"/>
      <c r="K6" s="196"/>
      <c r="L6" s="196"/>
      <c r="M6" s="196"/>
      <c r="Y6" s="262"/>
      <c r="Z6" s="262"/>
      <c r="AA6" s="262" t="s">
        <v>85</v>
      </c>
      <c r="AB6" s="253">
        <v>40</v>
      </c>
      <c r="AC6" s="253">
        <v>25</v>
      </c>
      <c r="AD6" s="253">
        <v>18</v>
      </c>
      <c r="AE6" s="253">
        <v>13</v>
      </c>
      <c r="AF6" s="253">
        <v>10</v>
      </c>
      <c r="AG6" s="253">
        <v>8</v>
      </c>
      <c r="AH6" s="253">
        <v>6</v>
      </c>
      <c r="AI6" s="253">
        <v>5</v>
      </c>
      <c r="AJ6" s="253">
        <v>4</v>
      </c>
      <c r="AK6" s="253">
        <v>3</v>
      </c>
    </row>
    <row r="7" spans="1:37" x14ac:dyDescent="0.25">
      <c r="A7" s="246" t="s">
        <v>58</v>
      </c>
      <c r="B7" s="258">
        <v>1</v>
      </c>
      <c r="C7" s="209">
        <f>IF($B7="","",VLOOKUP($B7,'Fiú 5 kcs B ELO'!$A$7:$O$22,5))</f>
        <v>0</v>
      </c>
      <c r="D7" s="209">
        <f>IF($B7="","",VLOOKUP($B7,'Fiú 5 kcs B ELO'!$A$7:$O$22,15))</f>
        <v>0</v>
      </c>
      <c r="E7" s="206" t="str">
        <f>UPPER(IF($B7="","",VLOOKUP($B7,'Fiú 5 kcs B ELO'!$A$7:$O$22,2)))</f>
        <v>BUCHHOLCZ</v>
      </c>
      <c r="F7" s="208"/>
      <c r="G7" s="206" t="str">
        <f>IF($B7="","",VLOOKUP($B7,'Fiú 5 kcs B ELO'!$A$7:$O$22,3))</f>
        <v>Buda Mihály</v>
      </c>
      <c r="H7" s="208"/>
      <c r="I7" s="206" t="str">
        <f>IF($B7="","",VLOOKUP($B7,'Fiú 5 kcs B ELO'!$A$7:$O$22,4))</f>
        <v>SZTE Báthory István Gyak.</v>
      </c>
      <c r="J7" s="196"/>
      <c r="K7" s="269"/>
      <c r="L7" s="264"/>
      <c r="M7" s="270"/>
      <c r="Q7" s="252" t="s">
        <v>72</v>
      </c>
      <c r="R7" s="293" t="s">
        <v>102</v>
      </c>
      <c r="S7" s="293" t="s">
        <v>104</v>
      </c>
      <c r="Y7" s="262"/>
      <c r="Z7" s="262"/>
      <c r="AA7" s="262" t="s">
        <v>86</v>
      </c>
      <c r="AB7" s="253">
        <v>25</v>
      </c>
      <c r="AC7" s="253">
        <v>15</v>
      </c>
      <c r="AD7" s="253">
        <v>13</v>
      </c>
      <c r="AE7" s="253">
        <v>8</v>
      </c>
      <c r="AF7" s="253">
        <v>6</v>
      </c>
      <c r="AG7" s="253">
        <v>4</v>
      </c>
      <c r="AH7" s="253">
        <v>3</v>
      </c>
      <c r="AI7" s="253">
        <v>2</v>
      </c>
      <c r="AJ7" s="253">
        <v>1</v>
      </c>
      <c r="AK7" s="253">
        <v>0</v>
      </c>
    </row>
    <row r="8" spans="1:37" x14ac:dyDescent="0.25">
      <c r="A8" s="215"/>
      <c r="B8" s="259"/>
      <c r="C8" s="216"/>
      <c r="D8" s="216"/>
      <c r="E8" s="216"/>
      <c r="F8" s="216"/>
      <c r="G8" s="216"/>
      <c r="H8" s="216"/>
      <c r="I8" s="216"/>
      <c r="J8" s="196"/>
      <c r="K8" s="215"/>
      <c r="L8" s="215"/>
      <c r="M8" s="271"/>
      <c r="Q8" s="254" t="s">
        <v>79</v>
      </c>
      <c r="R8" s="294" t="s">
        <v>103</v>
      </c>
      <c r="S8" s="294" t="s">
        <v>105</v>
      </c>
      <c r="Y8" s="262"/>
      <c r="Z8" s="262"/>
      <c r="AA8" s="262" t="s">
        <v>87</v>
      </c>
      <c r="AB8" s="253">
        <v>15</v>
      </c>
      <c r="AC8" s="253">
        <v>10</v>
      </c>
      <c r="AD8" s="253">
        <v>7</v>
      </c>
      <c r="AE8" s="253">
        <v>5</v>
      </c>
      <c r="AF8" s="253">
        <v>4</v>
      </c>
      <c r="AG8" s="253">
        <v>3</v>
      </c>
      <c r="AH8" s="253">
        <v>2</v>
      </c>
      <c r="AI8" s="253">
        <v>1</v>
      </c>
      <c r="AJ8" s="253">
        <v>0</v>
      </c>
      <c r="AK8" s="253">
        <v>0</v>
      </c>
    </row>
    <row r="9" spans="1:37" x14ac:dyDescent="0.25">
      <c r="A9" s="215" t="s">
        <v>59</v>
      </c>
      <c r="B9" s="260">
        <v>6</v>
      </c>
      <c r="C9" s="209">
        <f>IF($B9="","",VLOOKUP($B9,'Fiú 5 kcs B ELO'!$A$7:$O$22,5))</f>
        <v>0</v>
      </c>
      <c r="D9" s="209">
        <f>IF($B9="","",VLOOKUP($B9,'Fiú 5 kcs B ELO'!$A$7:$O$22,15))</f>
        <v>0</v>
      </c>
      <c r="E9" s="205" t="str">
        <f>UPPER(IF($B9="","",VLOOKUP($B9,'Fiú 5 kcs B ELO'!$A$7:$O$22,2)))</f>
        <v>LADÁNYI</v>
      </c>
      <c r="F9" s="210"/>
      <c r="G9" s="205" t="str">
        <f>IF($B9="","",VLOOKUP($B9,'Fiú 5 kcs B ELO'!$A$7:$O$22,3))</f>
        <v>Vince</v>
      </c>
      <c r="H9" s="210"/>
      <c r="I9" s="205" t="str">
        <f>IF($B9="","",VLOOKUP($B9,'Fiú 5 kcs B ELO'!$A$7:$O$22,4))</f>
        <v>Szegedi Arany J.</v>
      </c>
      <c r="J9" s="196"/>
      <c r="K9" s="269"/>
      <c r="L9" s="264"/>
      <c r="M9" s="270"/>
      <c r="Q9" s="256" t="s">
        <v>80</v>
      </c>
      <c r="R9" s="295" t="s">
        <v>81</v>
      </c>
      <c r="S9" s="295" t="s">
        <v>106</v>
      </c>
      <c r="Y9" s="262"/>
      <c r="Z9" s="262"/>
      <c r="AA9" s="262" t="s">
        <v>88</v>
      </c>
      <c r="AB9" s="253">
        <v>10</v>
      </c>
      <c r="AC9" s="253">
        <v>6</v>
      </c>
      <c r="AD9" s="253">
        <v>4</v>
      </c>
      <c r="AE9" s="253">
        <v>2</v>
      </c>
      <c r="AF9" s="253">
        <v>1</v>
      </c>
      <c r="AG9" s="253">
        <v>0</v>
      </c>
      <c r="AH9" s="253">
        <v>0</v>
      </c>
      <c r="AI9" s="253">
        <v>0</v>
      </c>
      <c r="AJ9" s="253">
        <v>0</v>
      </c>
      <c r="AK9" s="253">
        <v>0</v>
      </c>
    </row>
    <row r="10" spans="1:37" x14ac:dyDescent="0.25">
      <c r="A10" s="215"/>
      <c r="B10" s="259"/>
      <c r="C10" s="216"/>
      <c r="D10" s="216"/>
      <c r="E10" s="216"/>
      <c r="F10" s="216"/>
      <c r="G10" s="216"/>
      <c r="H10" s="216"/>
      <c r="I10" s="216"/>
      <c r="J10" s="196"/>
      <c r="K10" s="215"/>
      <c r="L10" s="215"/>
      <c r="M10" s="271"/>
      <c r="Y10" s="262"/>
      <c r="Z10" s="262"/>
      <c r="AA10" s="262" t="s">
        <v>89</v>
      </c>
      <c r="AB10" s="253">
        <v>6</v>
      </c>
      <c r="AC10" s="253">
        <v>3</v>
      </c>
      <c r="AD10" s="253">
        <v>2</v>
      </c>
      <c r="AE10" s="253">
        <v>1</v>
      </c>
      <c r="AF10" s="253">
        <v>0</v>
      </c>
      <c r="AG10" s="253">
        <v>0</v>
      </c>
      <c r="AH10" s="253">
        <v>0</v>
      </c>
      <c r="AI10" s="253">
        <v>0</v>
      </c>
      <c r="AJ10" s="253">
        <v>0</v>
      </c>
      <c r="AK10" s="253">
        <v>0</v>
      </c>
    </row>
    <row r="11" spans="1:37" x14ac:dyDescent="0.25">
      <c r="A11" s="215" t="s">
        <v>60</v>
      </c>
      <c r="B11" s="260">
        <v>4</v>
      </c>
      <c r="C11" s="209">
        <f>IF($B11="","",VLOOKUP($B11,'Fiú 5 kcs B ELO'!$A$7:$O$22,5))</f>
        <v>0</v>
      </c>
      <c r="D11" s="209">
        <f>IF($B11="","",VLOOKUP($B11,'Fiú 5 kcs B ELO'!$A$7:$O$22,15))</f>
        <v>0</v>
      </c>
      <c r="E11" s="205" t="str">
        <f>UPPER(IF($B11="","",VLOOKUP($B11,'Fiú 5 kcs B ELO'!$A$7:$O$22,2)))</f>
        <v>MENDEBABA</v>
      </c>
      <c r="F11" s="210"/>
      <c r="G11" s="205" t="str">
        <f>IF($B11="","",VLOOKUP($B11,'Fiú 5 kcs B ELO'!$A$7:$O$22,3))</f>
        <v>Maxim</v>
      </c>
      <c r="H11" s="210"/>
      <c r="I11" s="205" t="str">
        <f>IF($B11="","",VLOOKUP($B11,'Fiú 5 kcs B ELO'!$A$7:$O$22,4))</f>
        <v>Szegedi Radnóti M.</v>
      </c>
      <c r="J11" s="196"/>
      <c r="K11" s="269"/>
      <c r="L11" s="264"/>
      <c r="M11" s="270"/>
      <c r="Y11" s="262"/>
      <c r="Z11" s="262"/>
      <c r="AA11" s="262" t="s">
        <v>94</v>
      </c>
      <c r="AB11" s="253">
        <v>3</v>
      </c>
      <c r="AC11" s="253">
        <v>2</v>
      </c>
      <c r="AD11" s="253">
        <v>1</v>
      </c>
      <c r="AE11" s="253">
        <v>0</v>
      </c>
      <c r="AF11" s="253">
        <v>0</v>
      </c>
      <c r="AG11" s="253">
        <v>0</v>
      </c>
      <c r="AH11" s="253">
        <v>0</v>
      </c>
      <c r="AI11" s="253">
        <v>0</v>
      </c>
      <c r="AJ11" s="253">
        <v>0</v>
      </c>
      <c r="AK11" s="253">
        <v>0</v>
      </c>
    </row>
    <row r="12" spans="1:37" x14ac:dyDescent="0.25">
      <c r="A12" s="196"/>
      <c r="B12" s="246"/>
      <c r="C12" s="238"/>
      <c r="D12" s="196"/>
      <c r="E12" s="196"/>
      <c r="F12" s="196"/>
      <c r="G12" s="196"/>
      <c r="H12" s="196"/>
      <c r="I12" s="196"/>
      <c r="J12" s="196"/>
      <c r="K12" s="238"/>
      <c r="L12" s="238"/>
      <c r="M12" s="271"/>
      <c r="Y12" s="262"/>
      <c r="Z12" s="262"/>
      <c r="AA12" s="262" t="s">
        <v>90</v>
      </c>
      <c r="AB12" s="267">
        <v>0</v>
      </c>
      <c r="AC12" s="267">
        <v>0</v>
      </c>
      <c r="AD12" s="267">
        <v>0</v>
      </c>
      <c r="AE12" s="267">
        <v>0</v>
      </c>
      <c r="AF12" s="267">
        <v>0</v>
      </c>
      <c r="AG12" s="267">
        <v>0</v>
      </c>
      <c r="AH12" s="267">
        <v>0</v>
      </c>
      <c r="AI12" s="267">
        <v>0</v>
      </c>
      <c r="AJ12" s="267">
        <v>0</v>
      </c>
      <c r="AK12" s="267">
        <v>0</v>
      </c>
    </row>
    <row r="13" spans="1:37" x14ac:dyDescent="0.25">
      <c r="A13" s="246" t="s">
        <v>65</v>
      </c>
      <c r="B13" s="258">
        <v>3</v>
      </c>
      <c r="C13" s="209">
        <f>IF($B13="","",VLOOKUP($B13,'Fiú 5 kcs B ELO'!$A$7:$O$22,5))</f>
        <v>0</v>
      </c>
      <c r="D13" s="209">
        <f>IF($B13="","",VLOOKUP($B13,'Fiú 5 kcs B ELO'!$A$7:$O$22,15))</f>
        <v>0</v>
      </c>
      <c r="E13" s="206" t="str">
        <f>UPPER(IF($B13="","",VLOOKUP($B13,'Fiú 5 kcs B ELO'!$A$7:$O$22,2)))</f>
        <v>KARCSÚ</v>
      </c>
      <c r="F13" s="208"/>
      <c r="G13" s="206" t="str">
        <f>IF($B13="","",VLOOKUP($B13,'Fiú 5 kcs B ELO'!$A$7:$O$22,3))</f>
        <v>Gellért</v>
      </c>
      <c r="H13" s="208"/>
      <c r="I13" s="206" t="str">
        <f>IF($B13="","",VLOOKUP($B13,'Fiú 5 kcs B ELO'!$A$7:$O$22,4))</f>
        <v>SZTE Báthory István Gyak.</v>
      </c>
      <c r="J13" s="196"/>
      <c r="K13" s="269"/>
      <c r="L13" s="264"/>
      <c r="M13" s="270"/>
      <c r="Y13" s="262"/>
      <c r="Z13" s="262"/>
      <c r="AA13" s="262" t="s">
        <v>91</v>
      </c>
      <c r="AB13" s="267">
        <v>0</v>
      </c>
      <c r="AC13" s="267">
        <v>0</v>
      </c>
      <c r="AD13" s="267">
        <v>0</v>
      </c>
      <c r="AE13" s="267">
        <v>0</v>
      </c>
      <c r="AF13" s="267">
        <v>0</v>
      </c>
      <c r="AG13" s="267">
        <v>0</v>
      </c>
      <c r="AH13" s="267">
        <v>0</v>
      </c>
      <c r="AI13" s="267">
        <v>0</v>
      </c>
      <c r="AJ13" s="267">
        <v>0</v>
      </c>
      <c r="AK13" s="267">
        <v>0</v>
      </c>
    </row>
    <row r="14" spans="1:37" x14ac:dyDescent="0.25">
      <c r="A14" s="215"/>
      <c r="B14" s="259"/>
      <c r="C14" s="216"/>
      <c r="D14" s="216"/>
      <c r="E14" s="216"/>
      <c r="F14" s="216"/>
      <c r="G14" s="216"/>
      <c r="H14" s="216"/>
      <c r="I14" s="216"/>
      <c r="J14" s="196"/>
      <c r="K14" s="215"/>
      <c r="L14" s="215"/>
      <c r="M14" s="271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</row>
    <row r="15" spans="1:37" x14ac:dyDescent="0.25">
      <c r="A15" s="215" t="s">
        <v>66</v>
      </c>
      <c r="B15" s="260">
        <v>7</v>
      </c>
      <c r="C15" s="209">
        <f>IF($B15="","",VLOOKUP($B15,'Fiú 5 kcs B ELO'!$A$7:$O$22,5))</f>
        <v>0</v>
      </c>
      <c r="D15" s="209">
        <f>IF($B15="","",VLOOKUP($B15,'Fiú 5 kcs B ELO'!$A$7:$O$22,15))</f>
        <v>0</v>
      </c>
      <c r="E15" s="205" t="str">
        <f>UPPER(IF($B15="","",VLOOKUP($B15,'Fiú 5 kcs B ELO'!$A$7:$O$22,2)))</f>
        <v>BRCÁN</v>
      </c>
      <c r="F15" s="210"/>
      <c r="G15" s="205" t="str">
        <f>IF($B15="","",VLOOKUP($B15,'Fiú 5 kcs B ELO'!$A$7:$O$22,3))</f>
        <v>Ignác Tamás</v>
      </c>
      <c r="H15" s="210"/>
      <c r="I15" s="205" t="str">
        <f>IF($B15="","",VLOOKUP($B15,'Fiú 5 kcs B ELO'!$A$7:$O$22,4))</f>
        <v>Tiszaparti Ált. Isk.</v>
      </c>
      <c r="J15" s="196"/>
      <c r="K15" s="269"/>
      <c r="L15" s="264"/>
      <c r="M15" s="270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</row>
    <row r="16" spans="1:37" x14ac:dyDescent="0.25">
      <c r="A16" s="215"/>
      <c r="B16" s="259"/>
      <c r="C16" s="216"/>
      <c r="D16" s="216"/>
      <c r="E16" s="216"/>
      <c r="F16" s="216"/>
      <c r="G16" s="216"/>
      <c r="H16" s="216"/>
      <c r="I16" s="216"/>
      <c r="J16" s="196"/>
      <c r="K16" s="215"/>
      <c r="L16" s="215"/>
      <c r="M16" s="271"/>
      <c r="Y16" s="262"/>
      <c r="Z16" s="262"/>
      <c r="AA16" s="262" t="s">
        <v>58</v>
      </c>
      <c r="AB16" s="262">
        <v>300</v>
      </c>
      <c r="AC16" s="262">
        <v>250</v>
      </c>
      <c r="AD16" s="262">
        <v>220</v>
      </c>
      <c r="AE16" s="262">
        <v>180</v>
      </c>
      <c r="AF16" s="262">
        <v>160</v>
      </c>
      <c r="AG16" s="262">
        <v>150</v>
      </c>
      <c r="AH16" s="262">
        <v>140</v>
      </c>
      <c r="AI16" s="262">
        <v>130</v>
      </c>
      <c r="AJ16" s="262">
        <v>120</v>
      </c>
      <c r="AK16" s="262">
        <v>110</v>
      </c>
    </row>
    <row r="17" spans="1:37" x14ac:dyDescent="0.25">
      <c r="A17" s="215" t="s">
        <v>67</v>
      </c>
      <c r="B17" s="260">
        <v>5</v>
      </c>
      <c r="C17" s="209">
        <f>IF($B17="","",VLOOKUP($B17,'Fiú 5 kcs B ELO'!$A$7:$O$22,5))</f>
        <v>0</v>
      </c>
      <c r="D17" s="209">
        <f>IF($B17="","",VLOOKUP($B17,'Fiú 5 kcs B ELO'!$A$7:$O$22,15))</f>
        <v>0</v>
      </c>
      <c r="E17" s="205" t="str">
        <f>UPPER(IF($B17="","",VLOOKUP($B17,'Fiú 5 kcs B ELO'!$A$7:$O$22,2)))</f>
        <v>LADÁNYI</v>
      </c>
      <c r="F17" s="210"/>
      <c r="G17" s="205" t="str">
        <f>IF($B17="","",VLOOKUP($B17,'Fiú 5 kcs B ELO'!$A$7:$O$22,3))</f>
        <v>Dániel</v>
      </c>
      <c r="H17" s="210"/>
      <c r="I17" s="205" t="str">
        <f>IF($B17="","",VLOOKUP($B17,'Fiú 5 kcs B ELO'!$A$7:$O$22,4))</f>
        <v>Szegedi Arany J.</v>
      </c>
      <c r="J17" s="196"/>
      <c r="K17" s="269"/>
      <c r="L17" s="264"/>
      <c r="M17" s="270"/>
      <c r="Y17" s="262"/>
      <c r="Z17" s="262"/>
      <c r="AA17" s="262" t="s">
        <v>82</v>
      </c>
      <c r="AB17" s="262">
        <v>250</v>
      </c>
      <c r="AC17" s="262">
        <v>200</v>
      </c>
      <c r="AD17" s="262">
        <v>160</v>
      </c>
      <c r="AE17" s="262">
        <v>140</v>
      </c>
      <c r="AF17" s="262">
        <v>120</v>
      </c>
      <c r="AG17" s="262">
        <v>110</v>
      </c>
      <c r="AH17" s="262">
        <v>100</v>
      </c>
      <c r="AI17" s="262">
        <v>90</v>
      </c>
      <c r="AJ17" s="262">
        <v>80</v>
      </c>
      <c r="AK17" s="262">
        <v>70</v>
      </c>
    </row>
    <row r="18" spans="1:37" x14ac:dyDescent="0.25">
      <c r="A18" s="215"/>
      <c r="B18" s="259"/>
      <c r="C18" s="216"/>
      <c r="D18" s="216"/>
      <c r="E18" s="216"/>
      <c r="F18" s="216"/>
      <c r="G18" s="216"/>
      <c r="H18" s="216"/>
      <c r="I18" s="216"/>
      <c r="J18" s="196"/>
      <c r="K18" s="215"/>
      <c r="L18" s="215"/>
      <c r="M18" s="271"/>
      <c r="Y18" s="262"/>
      <c r="Z18" s="262"/>
      <c r="AA18" s="262" t="s">
        <v>83</v>
      </c>
      <c r="AB18" s="262">
        <v>200</v>
      </c>
      <c r="AC18" s="262">
        <v>150</v>
      </c>
      <c r="AD18" s="262">
        <v>130</v>
      </c>
      <c r="AE18" s="262">
        <v>110</v>
      </c>
      <c r="AF18" s="262">
        <v>95</v>
      </c>
      <c r="AG18" s="262">
        <v>80</v>
      </c>
      <c r="AH18" s="262">
        <v>70</v>
      </c>
      <c r="AI18" s="262">
        <v>60</v>
      </c>
      <c r="AJ18" s="262">
        <v>55</v>
      </c>
      <c r="AK18" s="262">
        <v>50</v>
      </c>
    </row>
    <row r="19" spans="1:37" x14ac:dyDescent="0.25">
      <c r="A19" s="215" t="s">
        <v>67</v>
      </c>
      <c r="B19" s="260">
        <v>2</v>
      </c>
      <c r="C19" s="209">
        <f>IF($B19="","",VLOOKUP($B19,'Fiú 5 kcs B ELO'!$A$7:$O$22,5))</f>
        <v>0</v>
      </c>
      <c r="D19" s="209">
        <f>IF($B19="","",VLOOKUP($B19,'Fiú 5 kcs B ELO'!$A$7:$O$22,15))</f>
        <v>0</v>
      </c>
      <c r="E19" s="205" t="str">
        <f>UPPER(IF($B19="","",VLOOKUP($B19,'Fiú 5 kcs B ELO'!$A$7:$O$22,2)))</f>
        <v xml:space="preserve">BARANYI </v>
      </c>
      <c r="F19" s="210"/>
      <c r="G19" s="205" t="str">
        <f>IF($B19="","",VLOOKUP($B19,'Fiú 5 kcs B ELO'!$A$7:$O$22,3))</f>
        <v>Bogát Dávid</v>
      </c>
      <c r="H19" s="210"/>
      <c r="I19" s="205" t="str">
        <f>IF($B19="","",VLOOKUP($B19,'Fiú 5 kcs B ELO'!$A$7:$O$22,4))</f>
        <v>SZTE Báthory István Gyak.</v>
      </c>
      <c r="J19" s="196"/>
      <c r="K19" s="269"/>
      <c r="L19" s="264"/>
      <c r="M19" s="270"/>
      <c r="Y19" s="262"/>
      <c r="Z19" s="262"/>
      <c r="AA19" s="262" t="s">
        <v>84</v>
      </c>
      <c r="AB19" s="262">
        <v>150</v>
      </c>
      <c r="AC19" s="262">
        <v>120</v>
      </c>
      <c r="AD19" s="262">
        <v>100</v>
      </c>
      <c r="AE19" s="262">
        <v>80</v>
      </c>
      <c r="AF19" s="262">
        <v>70</v>
      </c>
      <c r="AG19" s="262">
        <v>60</v>
      </c>
      <c r="AH19" s="262">
        <v>55</v>
      </c>
      <c r="AI19" s="262">
        <v>50</v>
      </c>
      <c r="AJ19" s="262">
        <v>45</v>
      </c>
      <c r="AK19" s="262">
        <v>40</v>
      </c>
    </row>
    <row r="20" spans="1:37" x14ac:dyDescent="0.25">
      <c r="A20" s="196"/>
      <c r="B20" s="196"/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Y20" s="262"/>
      <c r="Z20" s="262"/>
      <c r="AA20" s="262" t="s">
        <v>85</v>
      </c>
      <c r="AB20" s="262">
        <v>120</v>
      </c>
      <c r="AC20" s="262">
        <v>90</v>
      </c>
      <c r="AD20" s="262">
        <v>65</v>
      </c>
      <c r="AE20" s="262">
        <v>55</v>
      </c>
      <c r="AF20" s="262">
        <v>50</v>
      </c>
      <c r="AG20" s="262">
        <v>45</v>
      </c>
      <c r="AH20" s="262">
        <v>40</v>
      </c>
      <c r="AI20" s="262">
        <v>35</v>
      </c>
      <c r="AJ20" s="262">
        <v>25</v>
      </c>
      <c r="AK20" s="262">
        <v>20</v>
      </c>
    </row>
    <row r="21" spans="1:37" x14ac:dyDescent="0.25">
      <c r="A21" s="196"/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Y21" s="262"/>
      <c r="Z21" s="262"/>
      <c r="AA21" s="262" t="s">
        <v>86</v>
      </c>
      <c r="AB21" s="262">
        <v>90</v>
      </c>
      <c r="AC21" s="262">
        <v>60</v>
      </c>
      <c r="AD21" s="262">
        <v>45</v>
      </c>
      <c r="AE21" s="262">
        <v>34</v>
      </c>
      <c r="AF21" s="262">
        <v>27</v>
      </c>
      <c r="AG21" s="262">
        <v>22</v>
      </c>
      <c r="AH21" s="262">
        <v>18</v>
      </c>
      <c r="AI21" s="262">
        <v>15</v>
      </c>
      <c r="AJ21" s="262">
        <v>12</v>
      </c>
      <c r="AK21" s="262">
        <v>9</v>
      </c>
    </row>
    <row r="22" spans="1:37" ht="18.75" customHeight="1" x14ac:dyDescent="0.25">
      <c r="A22" s="196"/>
      <c r="B22" s="312"/>
      <c r="C22" s="312"/>
      <c r="D22" s="304" t="str">
        <f>E7</f>
        <v>BUCHHOLCZ</v>
      </c>
      <c r="E22" s="304"/>
      <c r="F22" s="304" t="str">
        <f>E9</f>
        <v>LADÁNYI</v>
      </c>
      <c r="G22" s="304"/>
      <c r="H22" s="304" t="str">
        <f>E11</f>
        <v>MENDEBABA</v>
      </c>
      <c r="I22" s="304"/>
      <c r="J22" s="196"/>
      <c r="K22" s="196"/>
      <c r="L22" s="196"/>
      <c r="M22" s="247" t="s">
        <v>62</v>
      </c>
      <c r="Y22" s="262"/>
      <c r="Z22" s="262"/>
      <c r="AA22" s="262" t="s">
        <v>87</v>
      </c>
      <c r="AB22" s="262">
        <v>60</v>
      </c>
      <c r="AC22" s="262">
        <v>40</v>
      </c>
      <c r="AD22" s="262">
        <v>30</v>
      </c>
      <c r="AE22" s="262">
        <v>20</v>
      </c>
      <c r="AF22" s="262">
        <v>18</v>
      </c>
      <c r="AG22" s="262">
        <v>15</v>
      </c>
      <c r="AH22" s="262">
        <v>12</v>
      </c>
      <c r="AI22" s="262">
        <v>10</v>
      </c>
      <c r="AJ22" s="262">
        <v>8</v>
      </c>
      <c r="AK22" s="262">
        <v>6</v>
      </c>
    </row>
    <row r="23" spans="1:37" ht="18.75" customHeight="1" x14ac:dyDescent="0.25">
      <c r="A23" s="245" t="s">
        <v>58</v>
      </c>
      <c r="B23" s="303" t="str">
        <f>E7</f>
        <v>BUCHHOLCZ</v>
      </c>
      <c r="C23" s="303"/>
      <c r="D23" s="306"/>
      <c r="E23" s="306"/>
      <c r="F23" s="305"/>
      <c r="G23" s="305"/>
      <c r="H23" s="305"/>
      <c r="I23" s="305"/>
      <c r="J23" s="196"/>
      <c r="K23" s="196"/>
      <c r="L23" s="196"/>
      <c r="M23" s="248"/>
      <c r="Y23" s="262"/>
      <c r="Z23" s="262"/>
      <c r="AA23" s="262" t="s">
        <v>88</v>
      </c>
      <c r="AB23" s="262">
        <v>40</v>
      </c>
      <c r="AC23" s="262">
        <v>25</v>
      </c>
      <c r="AD23" s="262">
        <v>18</v>
      </c>
      <c r="AE23" s="262">
        <v>13</v>
      </c>
      <c r="AF23" s="262">
        <v>8</v>
      </c>
      <c r="AG23" s="262">
        <v>7</v>
      </c>
      <c r="AH23" s="262">
        <v>6</v>
      </c>
      <c r="AI23" s="262">
        <v>5</v>
      </c>
      <c r="AJ23" s="262">
        <v>4</v>
      </c>
      <c r="AK23" s="262">
        <v>3</v>
      </c>
    </row>
    <row r="24" spans="1:37" ht="18.75" customHeight="1" x14ac:dyDescent="0.25">
      <c r="A24" s="245" t="s">
        <v>59</v>
      </c>
      <c r="B24" s="303" t="str">
        <f>E9</f>
        <v>LADÁNYI</v>
      </c>
      <c r="C24" s="303"/>
      <c r="D24" s="305"/>
      <c r="E24" s="305"/>
      <c r="F24" s="306"/>
      <c r="G24" s="306"/>
      <c r="H24" s="305"/>
      <c r="I24" s="305"/>
      <c r="J24" s="196"/>
      <c r="K24" s="196"/>
      <c r="L24" s="196"/>
      <c r="M24" s="248"/>
      <c r="Y24" s="262"/>
      <c r="Z24" s="262"/>
      <c r="AA24" s="262" t="s">
        <v>89</v>
      </c>
      <c r="AB24" s="262">
        <v>25</v>
      </c>
      <c r="AC24" s="262">
        <v>15</v>
      </c>
      <c r="AD24" s="262">
        <v>13</v>
      </c>
      <c r="AE24" s="262">
        <v>7</v>
      </c>
      <c r="AF24" s="262">
        <v>6</v>
      </c>
      <c r="AG24" s="262">
        <v>5</v>
      </c>
      <c r="AH24" s="262">
        <v>4</v>
      </c>
      <c r="AI24" s="262">
        <v>3</v>
      </c>
      <c r="AJ24" s="262">
        <v>2</v>
      </c>
      <c r="AK24" s="262">
        <v>1</v>
      </c>
    </row>
    <row r="25" spans="1:37" ht="18.75" customHeight="1" x14ac:dyDescent="0.25">
      <c r="A25" s="245" t="s">
        <v>60</v>
      </c>
      <c r="B25" s="303" t="str">
        <f>E11</f>
        <v>MENDEBABA</v>
      </c>
      <c r="C25" s="303"/>
      <c r="D25" s="305"/>
      <c r="E25" s="305"/>
      <c r="F25" s="305"/>
      <c r="G25" s="305"/>
      <c r="H25" s="306"/>
      <c r="I25" s="306"/>
      <c r="J25" s="196"/>
      <c r="K25" s="196"/>
      <c r="L25" s="196"/>
      <c r="M25" s="248"/>
      <c r="Y25" s="262"/>
      <c r="Z25" s="262"/>
      <c r="AA25" s="262" t="s">
        <v>94</v>
      </c>
      <c r="AB25" s="262">
        <v>15</v>
      </c>
      <c r="AC25" s="262">
        <v>10</v>
      </c>
      <c r="AD25" s="262">
        <v>8</v>
      </c>
      <c r="AE25" s="262">
        <v>4</v>
      </c>
      <c r="AF25" s="262">
        <v>3</v>
      </c>
      <c r="AG25" s="262">
        <v>2</v>
      </c>
      <c r="AH25" s="262">
        <v>1</v>
      </c>
      <c r="AI25" s="262">
        <v>0</v>
      </c>
      <c r="AJ25" s="262">
        <v>0</v>
      </c>
      <c r="AK25" s="262">
        <v>0</v>
      </c>
    </row>
    <row r="26" spans="1:37" x14ac:dyDescent="0.25">
      <c r="A26" s="196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249"/>
      <c r="Y26" s="262"/>
      <c r="Z26" s="262"/>
      <c r="AA26" s="262" t="s">
        <v>90</v>
      </c>
      <c r="AB26" s="262">
        <v>10</v>
      </c>
      <c r="AC26" s="262">
        <v>6</v>
      </c>
      <c r="AD26" s="262">
        <v>4</v>
      </c>
      <c r="AE26" s="262">
        <v>2</v>
      </c>
      <c r="AF26" s="262">
        <v>1</v>
      </c>
      <c r="AG26" s="262">
        <v>0</v>
      </c>
      <c r="AH26" s="262">
        <v>0</v>
      </c>
      <c r="AI26" s="262">
        <v>0</v>
      </c>
      <c r="AJ26" s="262">
        <v>0</v>
      </c>
      <c r="AK26" s="262">
        <v>0</v>
      </c>
    </row>
    <row r="27" spans="1:37" ht="18.75" customHeight="1" x14ac:dyDescent="0.25">
      <c r="A27" s="196"/>
      <c r="B27" s="312"/>
      <c r="C27" s="312"/>
      <c r="D27" s="304" t="str">
        <f>E13</f>
        <v>KARCSÚ</v>
      </c>
      <c r="E27" s="304"/>
      <c r="F27" s="304" t="str">
        <f>E15</f>
        <v>BRCÁN</v>
      </c>
      <c r="G27" s="304"/>
      <c r="H27" s="304" t="str">
        <f>E17</f>
        <v>LADÁNYI</v>
      </c>
      <c r="I27" s="304"/>
      <c r="J27" s="304" t="str">
        <f>E19</f>
        <v xml:space="preserve">BARANYI </v>
      </c>
      <c r="K27" s="304"/>
      <c r="L27" s="196"/>
      <c r="M27" s="249"/>
      <c r="Y27" s="262"/>
      <c r="Z27" s="262"/>
      <c r="AA27" s="262" t="s">
        <v>91</v>
      </c>
      <c r="AB27" s="262">
        <v>3</v>
      </c>
      <c r="AC27" s="262">
        <v>2</v>
      </c>
      <c r="AD27" s="262">
        <v>1</v>
      </c>
      <c r="AE27" s="262">
        <v>0</v>
      </c>
      <c r="AF27" s="262">
        <v>0</v>
      </c>
      <c r="AG27" s="262">
        <v>0</v>
      </c>
      <c r="AH27" s="262">
        <v>0</v>
      </c>
      <c r="AI27" s="262">
        <v>0</v>
      </c>
      <c r="AJ27" s="262">
        <v>0</v>
      </c>
      <c r="AK27" s="262">
        <v>0</v>
      </c>
    </row>
    <row r="28" spans="1:37" ht="18.75" customHeight="1" x14ac:dyDescent="0.25">
      <c r="A28" s="245" t="s">
        <v>65</v>
      </c>
      <c r="B28" s="303" t="str">
        <f>E13</f>
        <v>KARCSÚ</v>
      </c>
      <c r="C28" s="303"/>
      <c r="D28" s="306"/>
      <c r="E28" s="306"/>
      <c r="F28" s="305"/>
      <c r="G28" s="305"/>
      <c r="H28" s="305"/>
      <c r="I28" s="305"/>
      <c r="J28" s="304"/>
      <c r="K28" s="304"/>
      <c r="L28" s="196"/>
      <c r="M28" s="248"/>
    </row>
    <row r="29" spans="1:37" ht="18.75" customHeight="1" x14ac:dyDescent="0.25">
      <c r="A29" s="245" t="s">
        <v>66</v>
      </c>
      <c r="B29" s="303" t="str">
        <f>E15</f>
        <v>BRCÁN</v>
      </c>
      <c r="C29" s="303"/>
      <c r="D29" s="305"/>
      <c r="E29" s="305"/>
      <c r="F29" s="306"/>
      <c r="G29" s="306"/>
      <c r="H29" s="305"/>
      <c r="I29" s="305"/>
      <c r="J29" s="305"/>
      <c r="K29" s="305"/>
      <c r="L29" s="196"/>
      <c r="M29" s="248"/>
    </row>
    <row r="30" spans="1:37" ht="18.75" customHeight="1" x14ac:dyDescent="0.25">
      <c r="A30" s="245" t="s">
        <v>67</v>
      </c>
      <c r="B30" s="303" t="str">
        <f>E17</f>
        <v>LADÁNYI</v>
      </c>
      <c r="C30" s="303"/>
      <c r="D30" s="305"/>
      <c r="E30" s="305"/>
      <c r="F30" s="305"/>
      <c r="G30" s="305"/>
      <c r="H30" s="306"/>
      <c r="I30" s="306"/>
      <c r="J30" s="305"/>
      <c r="K30" s="305"/>
      <c r="L30" s="196"/>
      <c r="M30" s="248"/>
    </row>
    <row r="31" spans="1:37" ht="18.75" customHeight="1" x14ac:dyDescent="0.25">
      <c r="A31" s="245" t="s">
        <v>71</v>
      </c>
      <c r="B31" s="303" t="str">
        <f>E19</f>
        <v xml:space="preserve">BARANYI </v>
      </c>
      <c r="C31" s="303"/>
      <c r="D31" s="305"/>
      <c r="E31" s="305"/>
      <c r="F31" s="305"/>
      <c r="G31" s="305"/>
      <c r="H31" s="304"/>
      <c r="I31" s="304"/>
      <c r="J31" s="306"/>
      <c r="K31" s="306"/>
      <c r="L31" s="196"/>
      <c r="M31" s="248"/>
    </row>
    <row r="32" spans="1:37" ht="18.75" customHeight="1" x14ac:dyDescent="0.25">
      <c r="A32" s="123"/>
      <c r="B32" s="250"/>
      <c r="C32" s="250"/>
      <c r="D32" s="123"/>
      <c r="E32" s="123"/>
      <c r="F32" s="123"/>
      <c r="G32" s="123"/>
      <c r="H32" s="123"/>
      <c r="I32" s="123"/>
      <c r="J32" s="196"/>
      <c r="K32" s="196"/>
      <c r="L32" s="196"/>
      <c r="M32" s="251"/>
    </row>
    <row r="33" spans="1:18" x14ac:dyDescent="0.25">
      <c r="A33" s="196"/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</row>
    <row r="34" spans="1:18" x14ac:dyDescent="0.25">
      <c r="A34" s="196" t="s">
        <v>52</v>
      </c>
      <c r="B34" s="196"/>
      <c r="C34" s="313" t="str">
        <f>IF(M23=1,B23,IF(M24=1,B24,IF(M25=1,B25,"")))</f>
        <v/>
      </c>
      <c r="D34" s="313"/>
      <c r="E34" s="215" t="s">
        <v>69</v>
      </c>
      <c r="F34" s="313" t="str">
        <f>IF(M28=1,B28,IF(M29=1,B29,IF(M30=1,B30,IF(M31=1,B31,""))))</f>
        <v/>
      </c>
      <c r="G34" s="313"/>
      <c r="H34" s="196"/>
      <c r="I34" s="195"/>
      <c r="J34" s="196"/>
      <c r="K34" s="196"/>
      <c r="L34" s="196"/>
      <c r="M34" s="196"/>
    </row>
    <row r="35" spans="1:18" x14ac:dyDescent="0.25">
      <c r="A35" s="196"/>
      <c r="B35" s="196"/>
      <c r="C35" s="196"/>
      <c r="D35" s="196"/>
      <c r="E35" s="196"/>
      <c r="F35" s="215"/>
      <c r="G35" s="215"/>
      <c r="H35" s="196"/>
      <c r="I35" s="196"/>
      <c r="J35" s="196"/>
      <c r="K35" s="196"/>
      <c r="L35" s="196"/>
      <c r="M35" s="196"/>
    </row>
    <row r="36" spans="1:18" x14ac:dyDescent="0.25">
      <c r="A36" s="196" t="s">
        <v>68</v>
      </c>
      <c r="B36" s="196"/>
      <c r="C36" s="313" t="str">
        <f>IF(M23=2,B23,IF(M24=2,B24,IF(M25=2,B25,"")))</f>
        <v/>
      </c>
      <c r="D36" s="313"/>
      <c r="E36" s="215" t="s">
        <v>69</v>
      </c>
      <c r="F36" s="313" t="str">
        <f>IF(M28=2,B28,IF(M29=2,B29,IF(M30=2,B30,IF(M31=2,B31,""))))</f>
        <v/>
      </c>
      <c r="G36" s="313"/>
      <c r="H36" s="196"/>
      <c r="I36" s="195"/>
      <c r="J36" s="196"/>
      <c r="K36" s="196"/>
      <c r="L36" s="196"/>
      <c r="M36" s="196"/>
    </row>
    <row r="37" spans="1:18" x14ac:dyDescent="0.25">
      <c r="A37" s="196"/>
      <c r="B37" s="196"/>
      <c r="C37" s="215"/>
      <c r="D37" s="215"/>
      <c r="E37" s="215"/>
      <c r="F37" s="215"/>
      <c r="G37" s="215"/>
      <c r="H37" s="196"/>
      <c r="I37" s="196"/>
      <c r="J37" s="196"/>
      <c r="K37" s="196"/>
      <c r="L37" s="196"/>
      <c r="M37" s="196"/>
    </row>
    <row r="38" spans="1:18" x14ac:dyDescent="0.25">
      <c r="A38" s="196" t="s">
        <v>70</v>
      </c>
      <c r="B38" s="196"/>
      <c r="C38" s="313" t="str">
        <f>IF(M23=3,B23,IF(M24=3,B24,IF(M25=3,B25,"")))</f>
        <v/>
      </c>
      <c r="D38" s="313"/>
      <c r="E38" s="215" t="s">
        <v>69</v>
      </c>
      <c r="F38" s="313" t="str">
        <f>IF(M28=3,B28,IF(M29=3,B29,IF(M30=3,B30,IF(M31=3,B31,""))))</f>
        <v/>
      </c>
      <c r="G38" s="313"/>
      <c r="H38" s="196"/>
      <c r="I38" s="195"/>
      <c r="J38" s="196"/>
      <c r="K38" s="196"/>
      <c r="L38" s="196"/>
      <c r="M38" s="196"/>
    </row>
    <row r="39" spans="1:18" x14ac:dyDescent="0.25">
      <c r="A39" s="196"/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196"/>
    </row>
    <row r="40" spans="1:18" x14ac:dyDescent="0.25">
      <c r="A40" s="196"/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5"/>
      <c r="M40" s="196"/>
    </row>
    <row r="41" spans="1:18" x14ac:dyDescent="0.25">
      <c r="A41" s="115" t="s">
        <v>38</v>
      </c>
      <c r="B41" s="116"/>
      <c r="C41" s="168"/>
      <c r="D41" s="221" t="s">
        <v>2</v>
      </c>
      <c r="E41" s="222" t="s">
        <v>40</v>
      </c>
      <c r="F41" s="236"/>
      <c r="G41" s="221" t="s">
        <v>2</v>
      </c>
      <c r="H41" s="222" t="s">
        <v>49</v>
      </c>
      <c r="I41" s="127"/>
      <c r="J41" s="222" t="s">
        <v>50</v>
      </c>
      <c r="K41" s="126" t="s">
        <v>51</v>
      </c>
      <c r="L41" s="31"/>
      <c r="M41" s="236"/>
      <c r="P41" s="217"/>
      <c r="Q41" s="217"/>
      <c r="R41" s="218"/>
    </row>
    <row r="42" spans="1:18" x14ac:dyDescent="0.25">
      <c r="A42" s="200" t="s">
        <v>39</v>
      </c>
      <c r="B42" s="201"/>
      <c r="C42" s="202"/>
      <c r="D42" s="223">
        <v>1</v>
      </c>
      <c r="E42" s="307" t="str">
        <f>IF(D42&gt;$R$44,,UPPER(VLOOKUP(D42,'Fiú 5 kcs B ELO'!$A$7:$Q$134,2)))</f>
        <v>BUCHHOLCZ</v>
      </c>
      <c r="F42" s="307"/>
      <c r="G42" s="230" t="s">
        <v>3</v>
      </c>
      <c r="H42" s="201"/>
      <c r="I42" s="224"/>
      <c r="J42" s="231"/>
      <c r="K42" s="198" t="s">
        <v>41</v>
      </c>
      <c r="L42" s="237"/>
      <c r="M42" s="225"/>
      <c r="P42" s="219"/>
      <c r="Q42" s="219"/>
      <c r="R42" s="118"/>
    </row>
    <row r="43" spans="1:18" x14ac:dyDescent="0.25">
      <c r="A43" s="203" t="s">
        <v>48</v>
      </c>
      <c r="B43" s="125"/>
      <c r="C43" s="204"/>
      <c r="D43" s="226">
        <v>2</v>
      </c>
      <c r="E43" s="308" t="str">
        <f>IF(D43&gt;$R$44,,UPPER(VLOOKUP(D43,'Fiú 5 kcs B ELO'!$A$7:$Q$134,2)))</f>
        <v xml:space="preserve">BARANYI </v>
      </c>
      <c r="F43" s="308"/>
      <c r="G43" s="232" t="s">
        <v>4</v>
      </c>
      <c r="H43" s="81"/>
      <c r="I43" s="197"/>
      <c r="J43" s="82"/>
      <c r="K43" s="234"/>
      <c r="L43" s="195"/>
      <c r="M43" s="229"/>
      <c r="P43" s="118"/>
      <c r="Q43" s="117"/>
      <c r="R43" s="118"/>
    </row>
    <row r="44" spans="1:18" x14ac:dyDescent="0.25">
      <c r="A44" s="140"/>
      <c r="B44" s="141"/>
      <c r="C44" s="142"/>
      <c r="D44" s="226"/>
      <c r="E44" s="83"/>
      <c r="F44" s="196"/>
      <c r="G44" s="232" t="s">
        <v>5</v>
      </c>
      <c r="H44" s="81"/>
      <c r="I44" s="197"/>
      <c r="J44" s="82"/>
      <c r="K44" s="198" t="s">
        <v>42</v>
      </c>
      <c r="L44" s="237"/>
      <c r="M44" s="225"/>
      <c r="P44" s="219"/>
      <c r="Q44" s="219"/>
      <c r="R44" s="220">
        <f>MIN(4,'Fiú 5 kcs B ELO'!Q2)</f>
        <v>4</v>
      </c>
    </row>
    <row r="45" spans="1:18" x14ac:dyDescent="0.25">
      <c r="A45" s="119"/>
      <c r="B45" s="114"/>
      <c r="C45" s="120"/>
      <c r="D45" s="226"/>
      <c r="E45" s="83"/>
      <c r="F45" s="196"/>
      <c r="G45" s="232" t="s">
        <v>6</v>
      </c>
      <c r="H45" s="81"/>
      <c r="I45" s="197"/>
      <c r="J45" s="82"/>
      <c r="K45" s="235"/>
      <c r="L45" s="196"/>
      <c r="M45" s="227"/>
      <c r="P45" s="118"/>
      <c r="Q45" s="117"/>
      <c r="R45" s="118"/>
    </row>
    <row r="46" spans="1:18" x14ac:dyDescent="0.25">
      <c r="A46" s="129"/>
      <c r="B46" s="143"/>
      <c r="C46" s="167"/>
      <c r="D46" s="226"/>
      <c r="E46" s="83"/>
      <c r="F46" s="196"/>
      <c r="G46" s="232" t="s">
        <v>7</v>
      </c>
      <c r="H46" s="81"/>
      <c r="I46" s="197"/>
      <c r="J46" s="82"/>
      <c r="K46" s="203"/>
      <c r="L46" s="195"/>
      <c r="M46" s="229"/>
      <c r="P46" s="118"/>
      <c r="Q46" s="117"/>
      <c r="R46" s="118"/>
    </row>
    <row r="47" spans="1:18" x14ac:dyDescent="0.25">
      <c r="A47" s="130"/>
      <c r="B47" s="21"/>
      <c r="C47" s="120"/>
      <c r="D47" s="226"/>
      <c r="E47" s="83"/>
      <c r="F47" s="196"/>
      <c r="G47" s="232" t="s">
        <v>8</v>
      </c>
      <c r="H47" s="81"/>
      <c r="I47" s="197"/>
      <c r="J47" s="82"/>
      <c r="K47" s="198" t="s">
        <v>31</v>
      </c>
      <c r="L47" s="237"/>
      <c r="M47" s="225"/>
      <c r="P47" s="219"/>
      <c r="Q47" s="219"/>
      <c r="R47" s="118"/>
    </row>
    <row r="48" spans="1:18" x14ac:dyDescent="0.25">
      <c r="A48" s="130"/>
      <c r="B48" s="21"/>
      <c r="C48" s="138"/>
      <c r="D48" s="226"/>
      <c r="E48" s="83"/>
      <c r="F48" s="196"/>
      <c r="G48" s="232" t="s">
        <v>9</v>
      </c>
      <c r="H48" s="81"/>
      <c r="I48" s="197"/>
      <c r="J48" s="82"/>
      <c r="K48" s="235"/>
      <c r="L48" s="196"/>
      <c r="M48" s="227"/>
      <c r="P48" s="118"/>
      <c r="Q48" s="117"/>
      <c r="R48" s="118"/>
    </row>
    <row r="49" spans="1:18" x14ac:dyDescent="0.25">
      <c r="A49" s="131"/>
      <c r="B49" s="128"/>
      <c r="C49" s="139"/>
      <c r="D49" s="228"/>
      <c r="E49" s="121"/>
      <c r="F49" s="195"/>
      <c r="G49" s="233" t="s">
        <v>10</v>
      </c>
      <c r="H49" s="125"/>
      <c r="I49" s="199"/>
      <c r="J49" s="122"/>
      <c r="K49" s="203" t="str">
        <f>L4</f>
        <v>Rákóczi Andrea</v>
      </c>
      <c r="L49" s="195"/>
      <c r="M49" s="229"/>
      <c r="P49" s="118"/>
      <c r="Q49" s="117"/>
      <c r="R49" s="220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18" priority="1" stopIfTrue="1" operator="equal">
      <formula>"Bye"</formula>
    </cfRule>
  </conditionalFormatting>
  <conditionalFormatting sqref="R44 R49">
    <cfRule type="expression" dxfId="1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51FEA-9C5A-44E1-A169-113FDB0FF7AE}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S11" sqref="S11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25.6640625" style="38" customWidth="1"/>
    <col min="5" max="5" width="12.109375" style="288" customWidth="1"/>
    <col min="6" max="6" width="6.109375" style="89" hidden="1" customWidth="1"/>
    <col min="7" max="7" width="29.88671875" style="89" customWidth="1"/>
    <col min="8" max="8" width="7.6640625" style="38" customWidth="1"/>
    <col min="9" max="13" width="7.44140625" style="38" hidden="1" customWidth="1"/>
    <col min="14" max="15" width="7.44140625" style="38" customWidth="1"/>
    <col min="16" max="16" width="7.44140625" style="38" hidden="1" customWidth="1"/>
    <col min="17" max="17" width="7.44140625" style="38" customWidth="1"/>
  </cols>
  <sheetData>
    <row r="1" spans="1:17" ht="24.6" x14ac:dyDescent="0.4">
      <c r="A1" s="147" t="str">
        <f>Altalanos!$A$6</f>
        <v>Diákolimpia Cs-Cs.Megye</v>
      </c>
      <c r="B1" s="84"/>
      <c r="C1" s="84"/>
      <c r="D1" s="144"/>
      <c r="E1" s="163" t="s">
        <v>47</v>
      </c>
      <c r="F1" s="101"/>
      <c r="G1" s="154"/>
      <c r="H1" s="85"/>
      <c r="I1" s="85"/>
      <c r="J1" s="155"/>
      <c r="K1" s="155"/>
      <c r="L1" s="155"/>
      <c r="M1" s="155"/>
      <c r="N1" s="155"/>
      <c r="O1" s="155"/>
      <c r="P1" s="155"/>
      <c r="Q1" s="156"/>
    </row>
    <row r="2" spans="1:17" ht="13.8" thickBot="1" x14ac:dyDescent="0.3">
      <c r="B2" s="86" t="s">
        <v>46</v>
      </c>
      <c r="C2" s="299" t="str">
        <f>Altalanos!$C$8</f>
        <v>Fiú 7 kcs A</v>
      </c>
      <c r="D2" s="101"/>
      <c r="E2" s="163" t="s">
        <v>32</v>
      </c>
      <c r="F2" s="90"/>
      <c r="G2" s="90"/>
      <c r="H2" s="280"/>
      <c r="I2" s="280"/>
      <c r="J2" s="85"/>
      <c r="K2" s="85"/>
      <c r="L2" s="85"/>
      <c r="M2" s="85"/>
      <c r="N2" s="95"/>
      <c r="O2" s="78"/>
      <c r="P2" s="78"/>
      <c r="Q2" s="95"/>
    </row>
    <row r="3" spans="1:17" s="2" customFormat="1" ht="13.8" thickBot="1" x14ac:dyDescent="0.3">
      <c r="A3" s="274" t="s">
        <v>45</v>
      </c>
      <c r="B3" s="278"/>
      <c r="C3" s="278"/>
      <c r="D3" s="278"/>
      <c r="E3" s="278"/>
      <c r="F3" s="278"/>
      <c r="G3" s="278"/>
      <c r="H3" s="278"/>
      <c r="I3" s="279"/>
      <c r="J3" s="96"/>
      <c r="K3" s="102"/>
      <c r="L3" s="102"/>
      <c r="M3" s="102"/>
      <c r="N3" s="178" t="s">
        <v>31</v>
      </c>
      <c r="O3" s="97"/>
      <c r="P3" s="103"/>
      <c r="Q3" s="164"/>
    </row>
    <row r="4" spans="1:17" s="2" customFormat="1" x14ac:dyDescent="0.25">
      <c r="A4" s="48" t="s">
        <v>22</v>
      </c>
      <c r="B4" s="48"/>
      <c r="C4" s="46" t="s">
        <v>19</v>
      </c>
      <c r="D4" s="48" t="s">
        <v>27</v>
      </c>
      <c r="E4" s="79"/>
      <c r="G4" s="104"/>
      <c r="H4" s="290" t="s">
        <v>28</v>
      </c>
      <c r="I4" s="284"/>
      <c r="J4" s="105"/>
      <c r="K4" s="106"/>
      <c r="L4" s="106"/>
      <c r="M4" s="106"/>
      <c r="N4" s="105"/>
      <c r="O4" s="165"/>
      <c r="P4" s="165"/>
      <c r="Q4" s="107"/>
    </row>
    <row r="5" spans="1:17" s="2" customFormat="1" ht="13.8" thickBot="1" x14ac:dyDescent="0.3">
      <c r="A5" s="157">
        <f>Altalanos!$A$10</f>
        <v>45784</v>
      </c>
      <c r="B5" s="157"/>
      <c r="C5" s="87" t="str">
        <f>Altalanos!$C$10</f>
        <v>Szeged</v>
      </c>
      <c r="D5" s="88" t="str">
        <f>Altalanos!$D$10</f>
        <v xml:space="preserve">  </v>
      </c>
      <c r="E5" s="88"/>
      <c r="F5" s="88"/>
      <c r="G5" s="88"/>
      <c r="H5" s="175" t="str">
        <f>Altalanos!$E$10</f>
        <v>Rákóczi Andrea</v>
      </c>
      <c r="I5" s="291"/>
      <c r="J5" s="108"/>
      <c r="K5" s="80"/>
      <c r="L5" s="80"/>
      <c r="M5" s="80"/>
      <c r="N5" s="108"/>
      <c r="O5" s="88"/>
      <c r="P5" s="88"/>
      <c r="Q5" s="292"/>
    </row>
    <row r="6" spans="1:17" ht="30" customHeight="1" thickBot="1" x14ac:dyDescent="0.3">
      <c r="A6" s="146" t="s">
        <v>33</v>
      </c>
      <c r="B6" s="98" t="s">
        <v>25</v>
      </c>
      <c r="C6" s="98" t="s">
        <v>26</v>
      </c>
      <c r="D6" s="98" t="s">
        <v>29</v>
      </c>
      <c r="E6" s="99" t="s">
        <v>30</v>
      </c>
      <c r="F6" s="99" t="s">
        <v>34</v>
      </c>
      <c r="G6" s="99" t="s">
        <v>101</v>
      </c>
      <c r="H6" s="281" t="s">
        <v>35</v>
      </c>
      <c r="I6" s="282"/>
      <c r="J6" s="149" t="s">
        <v>14</v>
      </c>
      <c r="K6" s="100" t="s">
        <v>12</v>
      </c>
      <c r="L6" s="151" t="s">
        <v>0</v>
      </c>
      <c r="M6" s="124" t="s">
        <v>13</v>
      </c>
      <c r="N6" s="169" t="s">
        <v>43</v>
      </c>
      <c r="O6" s="161" t="s">
        <v>36</v>
      </c>
      <c r="P6" s="162" t="s">
        <v>1</v>
      </c>
      <c r="Q6" s="99" t="s">
        <v>37</v>
      </c>
    </row>
    <row r="7" spans="1:17" s="11" customFormat="1" ht="18.899999999999999" customHeight="1" x14ac:dyDescent="0.25">
      <c r="A7" s="153">
        <v>1</v>
      </c>
      <c r="B7" s="91" t="s">
        <v>141</v>
      </c>
      <c r="C7" s="91" t="s">
        <v>142</v>
      </c>
      <c r="D7" s="92" t="s">
        <v>133</v>
      </c>
      <c r="E7" s="166"/>
      <c r="F7" s="275"/>
      <c r="G7" s="276"/>
      <c r="H7" s="92"/>
      <c r="I7" s="92"/>
      <c r="J7" s="150"/>
      <c r="K7" s="148"/>
      <c r="L7" s="152"/>
      <c r="M7" s="148"/>
      <c r="N7" s="145"/>
      <c r="O7" s="92"/>
      <c r="P7" s="109"/>
      <c r="Q7" s="93"/>
    </row>
    <row r="8" spans="1:17" s="11" customFormat="1" ht="18.899999999999999" customHeight="1" x14ac:dyDescent="0.25">
      <c r="A8" s="153">
        <v>2</v>
      </c>
      <c r="B8" s="91" t="s">
        <v>143</v>
      </c>
      <c r="C8" s="91" t="s">
        <v>144</v>
      </c>
      <c r="D8" s="92" t="s">
        <v>133</v>
      </c>
      <c r="E8" s="166"/>
      <c r="F8" s="277"/>
      <c r="G8" s="173"/>
      <c r="H8" s="92"/>
      <c r="I8" s="92"/>
      <c r="J8" s="150"/>
      <c r="K8" s="148"/>
      <c r="L8" s="152"/>
      <c r="M8" s="148"/>
      <c r="N8" s="145"/>
      <c r="O8" s="92"/>
      <c r="P8" s="109"/>
      <c r="Q8" s="93"/>
    </row>
    <row r="9" spans="1:17" s="11" customFormat="1" ht="18.899999999999999" customHeight="1" x14ac:dyDescent="0.25">
      <c r="A9" s="153">
        <v>3</v>
      </c>
      <c r="B9" s="91" t="s">
        <v>134</v>
      </c>
      <c r="C9" s="91" t="s">
        <v>145</v>
      </c>
      <c r="D9" s="92" t="s">
        <v>133</v>
      </c>
      <c r="E9" s="166"/>
      <c r="F9" s="277"/>
      <c r="G9" s="173"/>
      <c r="H9" s="92"/>
      <c r="I9" s="92"/>
      <c r="J9" s="150"/>
      <c r="K9" s="148"/>
      <c r="L9" s="152"/>
      <c r="M9" s="148"/>
      <c r="N9" s="145"/>
      <c r="O9" s="92"/>
      <c r="P9" s="286"/>
      <c r="Q9" s="170"/>
    </row>
    <row r="10" spans="1:17" s="11" customFormat="1" ht="18.899999999999999" customHeight="1" x14ac:dyDescent="0.25">
      <c r="A10" s="153">
        <v>4</v>
      </c>
      <c r="B10" s="91" t="s">
        <v>146</v>
      </c>
      <c r="C10" s="91" t="s">
        <v>147</v>
      </c>
      <c r="D10" s="92" t="s">
        <v>126</v>
      </c>
      <c r="E10" s="166"/>
      <c r="F10" s="277"/>
      <c r="G10" s="173"/>
      <c r="H10" s="92"/>
      <c r="I10" s="92"/>
      <c r="J10" s="150"/>
      <c r="K10" s="148"/>
      <c r="L10" s="152"/>
      <c r="M10" s="148"/>
      <c r="N10" s="145"/>
      <c r="O10" s="92"/>
      <c r="P10" s="285"/>
      <c r="Q10" s="283"/>
    </row>
    <row r="11" spans="1:17" s="11" customFormat="1" ht="18.899999999999999" customHeight="1" x14ac:dyDescent="0.25">
      <c r="A11" s="153">
        <v>5</v>
      </c>
      <c r="B11" s="91"/>
      <c r="C11" s="91"/>
      <c r="D11" s="92"/>
      <c r="E11" s="166"/>
      <c r="F11" s="277"/>
      <c r="G11" s="173"/>
      <c r="H11" s="92"/>
      <c r="I11" s="92"/>
      <c r="J11" s="150"/>
      <c r="K11" s="148"/>
      <c r="L11" s="152"/>
      <c r="M11" s="148"/>
      <c r="N11" s="145"/>
      <c r="O11" s="92"/>
      <c r="P11" s="285"/>
      <c r="Q11" s="283"/>
    </row>
    <row r="12" spans="1:17" s="11" customFormat="1" ht="18.899999999999999" customHeight="1" x14ac:dyDescent="0.25">
      <c r="A12" s="153">
        <v>6</v>
      </c>
      <c r="B12" s="91"/>
      <c r="C12" s="91"/>
      <c r="D12" s="92"/>
      <c r="E12" s="166"/>
      <c r="F12" s="277"/>
      <c r="G12" s="173"/>
      <c r="H12" s="92"/>
      <c r="I12" s="92"/>
      <c r="J12" s="150"/>
      <c r="K12" s="148"/>
      <c r="L12" s="152"/>
      <c r="M12" s="148"/>
      <c r="N12" s="145"/>
      <c r="O12" s="92"/>
      <c r="P12" s="285"/>
      <c r="Q12" s="283"/>
    </row>
    <row r="13" spans="1:17" s="11" customFormat="1" ht="18.899999999999999" customHeight="1" x14ac:dyDescent="0.25">
      <c r="A13" s="153">
        <v>7</v>
      </c>
      <c r="B13" s="91"/>
      <c r="C13" s="91"/>
      <c r="D13" s="92"/>
      <c r="E13" s="166"/>
      <c r="F13" s="277"/>
      <c r="G13" s="173"/>
      <c r="H13" s="92"/>
      <c r="I13" s="92"/>
      <c r="J13" s="150"/>
      <c r="K13" s="148"/>
      <c r="L13" s="152"/>
      <c r="M13" s="148"/>
      <c r="N13" s="145"/>
      <c r="O13" s="92"/>
      <c r="P13" s="285"/>
      <c r="Q13" s="283"/>
    </row>
    <row r="14" spans="1:17" s="11" customFormat="1" ht="18.899999999999999" customHeight="1" x14ac:dyDescent="0.25">
      <c r="A14" s="153">
        <v>8</v>
      </c>
      <c r="B14" s="91"/>
      <c r="C14" s="91"/>
      <c r="D14" s="92"/>
      <c r="E14" s="166"/>
      <c r="F14" s="277"/>
      <c r="G14" s="173"/>
      <c r="H14" s="92"/>
      <c r="I14" s="92"/>
      <c r="J14" s="150"/>
      <c r="K14" s="148"/>
      <c r="L14" s="152"/>
      <c r="M14" s="148"/>
      <c r="N14" s="145"/>
      <c r="O14" s="92"/>
      <c r="P14" s="285"/>
      <c r="Q14" s="283"/>
    </row>
    <row r="15" spans="1:17" s="11" customFormat="1" ht="18.899999999999999" customHeight="1" x14ac:dyDescent="0.25">
      <c r="A15" s="153">
        <v>9</v>
      </c>
      <c r="B15" s="91"/>
      <c r="C15" s="91"/>
      <c r="D15" s="92"/>
      <c r="E15" s="166"/>
      <c r="F15" s="93"/>
      <c r="G15" s="93"/>
      <c r="H15" s="92"/>
      <c r="I15" s="92"/>
      <c r="J15" s="150"/>
      <c r="K15" s="148"/>
      <c r="L15" s="152"/>
      <c r="M15" s="172"/>
      <c r="N15" s="145"/>
      <c r="O15" s="92"/>
      <c r="P15" s="93"/>
      <c r="Q15" s="93"/>
    </row>
    <row r="16" spans="1:17" s="11" customFormat="1" ht="18.899999999999999" customHeight="1" x14ac:dyDescent="0.25">
      <c r="A16" s="153">
        <v>10</v>
      </c>
      <c r="B16" s="296"/>
      <c r="C16" s="91"/>
      <c r="D16" s="92"/>
      <c r="E16" s="166"/>
      <c r="F16" s="93"/>
      <c r="G16" s="93"/>
      <c r="H16" s="92"/>
      <c r="I16" s="92"/>
      <c r="J16" s="150"/>
      <c r="K16" s="148"/>
      <c r="L16" s="152"/>
      <c r="M16" s="172"/>
      <c r="N16" s="145"/>
      <c r="O16" s="92"/>
      <c r="P16" s="109"/>
      <c r="Q16" s="93"/>
    </row>
    <row r="17" spans="1:17" s="11" customFormat="1" ht="18.899999999999999" customHeight="1" x14ac:dyDescent="0.25">
      <c r="A17" s="153">
        <v>11</v>
      </c>
      <c r="B17" s="91"/>
      <c r="C17" s="91"/>
      <c r="D17" s="92"/>
      <c r="E17" s="166"/>
      <c r="F17" s="93"/>
      <c r="G17" s="93"/>
      <c r="H17" s="92"/>
      <c r="I17" s="92"/>
      <c r="J17" s="150"/>
      <c r="K17" s="148"/>
      <c r="L17" s="152"/>
      <c r="M17" s="172"/>
      <c r="N17" s="145"/>
      <c r="O17" s="92"/>
      <c r="P17" s="109"/>
      <c r="Q17" s="93"/>
    </row>
    <row r="18" spans="1:17" s="11" customFormat="1" ht="18.899999999999999" customHeight="1" x14ac:dyDescent="0.25">
      <c r="A18" s="153">
        <v>12</v>
      </c>
      <c r="B18" s="91"/>
      <c r="C18" s="91"/>
      <c r="D18" s="92"/>
      <c r="E18" s="166"/>
      <c r="F18" s="93"/>
      <c r="G18" s="93"/>
      <c r="H18" s="92"/>
      <c r="I18" s="92"/>
      <c r="J18" s="150"/>
      <c r="K18" s="148"/>
      <c r="L18" s="152"/>
      <c r="M18" s="172"/>
      <c r="N18" s="145"/>
      <c r="O18" s="92"/>
      <c r="P18" s="109"/>
      <c r="Q18" s="93"/>
    </row>
    <row r="19" spans="1:17" s="11" customFormat="1" ht="18.899999999999999" customHeight="1" x14ac:dyDescent="0.25">
      <c r="A19" s="153">
        <v>13</v>
      </c>
      <c r="B19" s="91"/>
      <c r="C19" s="91"/>
      <c r="D19" s="92"/>
      <c r="E19" s="166"/>
      <c r="F19" s="93"/>
      <c r="G19" s="93"/>
      <c r="H19" s="92"/>
      <c r="I19" s="92"/>
      <c r="J19" s="150"/>
      <c r="K19" s="148"/>
      <c r="L19" s="152"/>
      <c r="M19" s="172"/>
      <c r="N19" s="145"/>
      <c r="O19" s="92"/>
      <c r="P19" s="109"/>
      <c r="Q19" s="93"/>
    </row>
    <row r="20" spans="1:17" s="11" customFormat="1" ht="18.899999999999999" customHeight="1" x14ac:dyDescent="0.25">
      <c r="A20" s="153">
        <v>14</v>
      </c>
      <c r="B20" s="91"/>
      <c r="C20" s="91"/>
      <c r="D20" s="92"/>
      <c r="E20" s="166"/>
      <c r="F20" s="93"/>
      <c r="G20" s="93"/>
      <c r="H20" s="92"/>
      <c r="I20" s="92"/>
      <c r="J20" s="150"/>
      <c r="K20" s="148"/>
      <c r="L20" s="152"/>
      <c r="M20" s="172"/>
      <c r="N20" s="145"/>
      <c r="O20" s="92"/>
      <c r="P20" s="109"/>
      <c r="Q20" s="93"/>
    </row>
    <row r="21" spans="1:17" s="11" customFormat="1" ht="18.899999999999999" customHeight="1" x14ac:dyDescent="0.25">
      <c r="A21" s="153">
        <v>15</v>
      </c>
      <c r="B21" s="91"/>
      <c r="C21" s="91"/>
      <c r="D21" s="92"/>
      <c r="E21" s="166"/>
      <c r="F21" s="93"/>
      <c r="G21" s="93"/>
      <c r="H21" s="92"/>
      <c r="I21" s="92"/>
      <c r="J21" s="150"/>
      <c r="K21" s="148"/>
      <c r="L21" s="152"/>
      <c r="M21" s="172"/>
      <c r="N21" s="145"/>
      <c r="O21" s="92"/>
      <c r="P21" s="109"/>
      <c r="Q21" s="93"/>
    </row>
    <row r="22" spans="1:17" s="11" customFormat="1" ht="18.899999999999999" customHeight="1" x14ac:dyDescent="0.25">
      <c r="A22" s="153">
        <v>16</v>
      </c>
      <c r="B22" s="91"/>
      <c r="C22" s="91"/>
      <c r="D22" s="92"/>
      <c r="E22" s="166"/>
      <c r="F22" s="93"/>
      <c r="G22" s="93"/>
      <c r="H22" s="92"/>
      <c r="I22" s="92"/>
      <c r="J22" s="150"/>
      <c r="K22" s="148"/>
      <c r="L22" s="152"/>
      <c r="M22" s="172"/>
      <c r="N22" s="145"/>
      <c r="O22" s="92"/>
      <c r="P22" s="109"/>
      <c r="Q22" s="93"/>
    </row>
    <row r="23" spans="1:17" s="11" customFormat="1" ht="18.899999999999999" customHeight="1" x14ac:dyDescent="0.25">
      <c r="A23" s="153">
        <v>17</v>
      </c>
      <c r="B23" s="91"/>
      <c r="C23" s="91"/>
      <c r="D23" s="92"/>
      <c r="E23" s="166"/>
      <c r="F23" s="93"/>
      <c r="G23" s="93"/>
      <c r="H23" s="92"/>
      <c r="I23" s="92"/>
      <c r="J23" s="150"/>
      <c r="K23" s="148"/>
      <c r="L23" s="152"/>
      <c r="M23" s="172"/>
      <c r="N23" s="145"/>
      <c r="O23" s="92"/>
      <c r="P23" s="109"/>
      <c r="Q23" s="93"/>
    </row>
    <row r="24" spans="1:17" s="11" customFormat="1" ht="18.899999999999999" customHeight="1" x14ac:dyDescent="0.25">
      <c r="A24" s="153">
        <v>18</v>
      </c>
      <c r="B24" s="91"/>
      <c r="C24" s="91"/>
      <c r="D24" s="92"/>
      <c r="E24" s="166"/>
      <c r="F24" s="93"/>
      <c r="G24" s="93"/>
      <c r="H24" s="92"/>
      <c r="I24" s="92"/>
      <c r="J24" s="150"/>
      <c r="K24" s="148"/>
      <c r="L24" s="152"/>
      <c r="M24" s="172"/>
      <c r="N24" s="145"/>
      <c r="O24" s="92"/>
      <c r="P24" s="109"/>
      <c r="Q24" s="93"/>
    </row>
    <row r="25" spans="1:17" s="11" customFormat="1" ht="18.899999999999999" customHeight="1" x14ac:dyDescent="0.25">
      <c r="A25" s="153">
        <v>19</v>
      </c>
      <c r="B25" s="91"/>
      <c r="C25" s="91"/>
      <c r="D25" s="92"/>
      <c r="E25" s="166"/>
      <c r="F25" s="93"/>
      <c r="G25" s="93"/>
      <c r="H25" s="92"/>
      <c r="I25" s="92"/>
      <c r="J25" s="150"/>
      <c r="K25" s="148"/>
      <c r="L25" s="152"/>
      <c r="M25" s="172"/>
      <c r="N25" s="145"/>
      <c r="O25" s="92"/>
      <c r="P25" s="109"/>
      <c r="Q25" s="93"/>
    </row>
    <row r="26" spans="1:17" s="11" customFormat="1" ht="18.899999999999999" customHeight="1" x14ac:dyDescent="0.25">
      <c r="A26" s="153">
        <v>20</v>
      </c>
      <c r="B26" s="91"/>
      <c r="C26" s="91"/>
      <c r="D26" s="92"/>
      <c r="E26" s="166"/>
      <c r="F26" s="93"/>
      <c r="G26" s="93"/>
      <c r="H26" s="92"/>
      <c r="I26" s="92"/>
      <c r="J26" s="150"/>
      <c r="K26" s="148"/>
      <c r="L26" s="152"/>
      <c r="M26" s="172"/>
      <c r="N26" s="145"/>
      <c r="O26" s="92"/>
      <c r="P26" s="109"/>
      <c r="Q26" s="93"/>
    </row>
    <row r="27" spans="1:17" s="11" customFormat="1" ht="18.899999999999999" customHeight="1" x14ac:dyDescent="0.25">
      <c r="A27" s="153">
        <v>21</v>
      </c>
      <c r="B27" s="91"/>
      <c r="C27" s="91"/>
      <c r="D27" s="92"/>
      <c r="E27" s="166"/>
      <c r="F27" s="93"/>
      <c r="G27" s="93"/>
      <c r="H27" s="92"/>
      <c r="I27" s="92"/>
      <c r="J27" s="150"/>
      <c r="K27" s="148"/>
      <c r="L27" s="152"/>
      <c r="M27" s="172"/>
      <c r="N27" s="145"/>
      <c r="O27" s="92"/>
      <c r="P27" s="109"/>
      <c r="Q27" s="93"/>
    </row>
    <row r="28" spans="1:17" s="11" customFormat="1" ht="18.899999999999999" customHeight="1" x14ac:dyDescent="0.25">
      <c r="A28" s="153">
        <v>22</v>
      </c>
      <c r="B28" s="91"/>
      <c r="C28" s="91"/>
      <c r="D28" s="92"/>
      <c r="E28" s="297"/>
      <c r="F28" s="287"/>
      <c r="G28" s="170"/>
      <c r="H28" s="92"/>
      <c r="I28" s="92"/>
      <c r="J28" s="150"/>
      <c r="K28" s="148"/>
      <c r="L28" s="152"/>
      <c r="M28" s="172"/>
      <c r="N28" s="145"/>
      <c r="O28" s="92"/>
      <c r="P28" s="109"/>
      <c r="Q28" s="93"/>
    </row>
    <row r="29" spans="1:17" s="11" customFormat="1" ht="18.899999999999999" customHeight="1" x14ac:dyDescent="0.25">
      <c r="A29" s="153">
        <v>23</v>
      </c>
      <c r="B29" s="91"/>
      <c r="C29" s="91"/>
      <c r="D29" s="92"/>
      <c r="E29" s="298"/>
      <c r="F29" s="93"/>
      <c r="G29" s="93"/>
      <c r="H29" s="92"/>
      <c r="I29" s="92"/>
      <c r="J29" s="150"/>
      <c r="K29" s="148"/>
      <c r="L29" s="152"/>
      <c r="M29" s="172"/>
      <c r="N29" s="145"/>
      <c r="O29" s="92"/>
      <c r="P29" s="109"/>
      <c r="Q29" s="93"/>
    </row>
    <row r="30" spans="1:17" s="11" customFormat="1" ht="18.899999999999999" customHeight="1" x14ac:dyDescent="0.25">
      <c r="A30" s="153">
        <v>24</v>
      </c>
      <c r="B30" s="91"/>
      <c r="C30" s="91"/>
      <c r="D30" s="92"/>
      <c r="E30" s="166"/>
      <c r="F30" s="93"/>
      <c r="G30" s="93"/>
      <c r="H30" s="92"/>
      <c r="I30" s="92"/>
      <c r="J30" s="150"/>
      <c r="K30" s="148"/>
      <c r="L30" s="152"/>
      <c r="M30" s="172"/>
      <c r="N30" s="145"/>
      <c r="O30" s="92"/>
      <c r="P30" s="109"/>
      <c r="Q30" s="93"/>
    </row>
    <row r="31" spans="1:17" s="11" customFormat="1" ht="18.899999999999999" customHeight="1" x14ac:dyDescent="0.25">
      <c r="A31" s="153">
        <v>25</v>
      </c>
      <c r="B31" s="91"/>
      <c r="C31" s="91"/>
      <c r="D31" s="92"/>
      <c r="E31" s="166"/>
      <c r="F31" s="93"/>
      <c r="G31" s="93"/>
      <c r="H31" s="92"/>
      <c r="I31" s="92"/>
      <c r="J31" s="150"/>
      <c r="K31" s="148"/>
      <c r="L31" s="152"/>
      <c r="M31" s="172"/>
      <c r="N31" s="145"/>
      <c r="O31" s="92"/>
      <c r="P31" s="109"/>
      <c r="Q31" s="93"/>
    </row>
    <row r="32" spans="1:17" s="11" customFormat="1" ht="18.899999999999999" customHeight="1" x14ac:dyDescent="0.25">
      <c r="A32" s="153">
        <v>26</v>
      </c>
      <c r="B32" s="91"/>
      <c r="C32" s="91"/>
      <c r="D32" s="92"/>
      <c r="E32" s="289"/>
      <c r="F32" s="93"/>
      <c r="G32" s="93"/>
      <c r="H32" s="92"/>
      <c r="I32" s="92"/>
      <c r="J32" s="150"/>
      <c r="K32" s="148"/>
      <c r="L32" s="152"/>
      <c r="M32" s="172"/>
      <c r="N32" s="145"/>
      <c r="O32" s="92"/>
      <c r="P32" s="109"/>
      <c r="Q32" s="93"/>
    </row>
    <row r="33" spans="1:17" s="11" customFormat="1" ht="18.899999999999999" customHeight="1" x14ac:dyDescent="0.25">
      <c r="A33" s="153">
        <v>27</v>
      </c>
      <c r="B33" s="91"/>
      <c r="C33" s="91"/>
      <c r="D33" s="92"/>
      <c r="E33" s="166"/>
      <c r="F33" s="93"/>
      <c r="G33" s="93"/>
      <c r="H33" s="92"/>
      <c r="I33" s="92"/>
      <c r="J33" s="150"/>
      <c r="K33" s="148"/>
      <c r="L33" s="152"/>
      <c r="M33" s="172"/>
      <c r="N33" s="145"/>
      <c r="O33" s="92"/>
      <c r="P33" s="109"/>
      <c r="Q33" s="93"/>
    </row>
    <row r="34" spans="1:17" s="11" customFormat="1" ht="18.899999999999999" customHeight="1" x14ac:dyDescent="0.25">
      <c r="A34" s="153">
        <v>28</v>
      </c>
      <c r="B34" s="91"/>
      <c r="C34" s="91"/>
      <c r="D34" s="92"/>
      <c r="E34" s="166"/>
      <c r="F34" s="93"/>
      <c r="G34" s="93"/>
      <c r="H34" s="92"/>
      <c r="I34" s="92"/>
      <c r="J34" s="150"/>
      <c r="K34" s="148"/>
      <c r="L34" s="152"/>
      <c r="M34" s="172"/>
      <c r="N34" s="145"/>
      <c r="O34" s="92"/>
      <c r="P34" s="109"/>
      <c r="Q34" s="93"/>
    </row>
    <row r="35" spans="1:17" s="11" customFormat="1" ht="18.899999999999999" customHeight="1" x14ac:dyDescent="0.25">
      <c r="A35" s="153">
        <v>29</v>
      </c>
      <c r="B35" s="91"/>
      <c r="C35" s="91"/>
      <c r="D35" s="92"/>
      <c r="E35" s="166"/>
      <c r="F35" s="93"/>
      <c r="G35" s="93"/>
      <c r="H35" s="92"/>
      <c r="I35" s="92"/>
      <c r="J35" s="150"/>
      <c r="K35" s="148"/>
      <c r="L35" s="152"/>
      <c r="M35" s="172"/>
      <c r="N35" s="145"/>
      <c r="O35" s="92"/>
      <c r="P35" s="109"/>
      <c r="Q35" s="93"/>
    </row>
    <row r="36" spans="1:17" s="11" customFormat="1" ht="18.899999999999999" customHeight="1" x14ac:dyDescent="0.25">
      <c r="A36" s="153">
        <v>30</v>
      </c>
      <c r="B36" s="91"/>
      <c r="C36" s="91"/>
      <c r="D36" s="92"/>
      <c r="E36" s="166"/>
      <c r="F36" s="93"/>
      <c r="G36" s="93"/>
      <c r="H36" s="92"/>
      <c r="I36" s="92"/>
      <c r="J36" s="150"/>
      <c r="K36" s="148"/>
      <c r="L36" s="152"/>
      <c r="M36" s="172"/>
      <c r="N36" s="145"/>
      <c r="O36" s="92"/>
      <c r="P36" s="109"/>
      <c r="Q36" s="93"/>
    </row>
    <row r="37" spans="1:17" s="11" customFormat="1" ht="18.899999999999999" customHeight="1" x14ac:dyDescent="0.25">
      <c r="A37" s="153">
        <v>31</v>
      </c>
      <c r="B37" s="91"/>
      <c r="C37" s="91"/>
      <c r="D37" s="92"/>
      <c r="E37" s="166"/>
      <c r="F37" s="93"/>
      <c r="G37" s="93"/>
      <c r="H37" s="92"/>
      <c r="I37" s="92"/>
      <c r="J37" s="150"/>
      <c r="K37" s="148"/>
      <c r="L37" s="152"/>
      <c r="M37" s="172"/>
      <c r="N37" s="145"/>
      <c r="O37" s="92"/>
      <c r="P37" s="109"/>
      <c r="Q37" s="93"/>
    </row>
    <row r="38" spans="1:17" s="11" customFormat="1" ht="18.899999999999999" customHeight="1" x14ac:dyDescent="0.25">
      <c r="A38" s="153">
        <v>32</v>
      </c>
      <c r="B38" s="91"/>
      <c r="C38" s="91"/>
      <c r="D38" s="92"/>
      <c r="E38" s="166"/>
      <c r="F38" s="93"/>
      <c r="G38" s="93"/>
      <c r="H38" s="277"/>
      <c r="I38" s="173"/>
      <c r="J38" s="150"/>
      <c r="K38" s="148"/>
      <c r="L38" s="152"/>
      <c r="M38" s="172"/>
      <c r="N38" s="145"/>
      <c r="O38" s="93"/>
      <c r="P38" s="109"/>
      <c r="Q38" s="93"/>
    </row>
    <row r="39" spans="1:17" s="11" customFormat="1" ht="18.899999999999999" customHeight="1" x14ac:dyDescent="0.25">
      <c r="A39" s="153">
        <v>33</v>
      </c>
      <c r="B39" s="91"/>
      <c r="C39" s="91"/>
      <c r="D39" s="92"/>
      <c r="E39" s="166"/>
      <c r="F39" s="93"/>
      <c r="G39" s="93"/>
      <c r="H39" s="277"/>
      <c r="I39" s="173"/>
      <c r="J39" s="150"/>
      <c r="K39" s="148"/>
      <c r="L39" s="152"/>
      <c r="M39" s="172"/>
      <c r="N39" s="170"/>
      <c r="O39" s="93"/>
      <c r="P39" s="109"/>
      <c r="Q39" s="93"/>
    </row>
    <row r="40" spans="1:17" s="11" customFormat="1" ht="18.899999999999999" customHeight="1" x14ac:dyDescent="0.25">
      <c r="A40" s="153">
        <v>34</v>
      </c>
      <c r="B40" s="91"/>
      <c r="C40" s="91"/>
      <c r="D40" s="92"/>
      <c r="E40" s="166"/>
      <c r="F40" s="93"/>
      <c r="G40" s="93"/>
      <c r="H40" s="277"/>
      <c r="I40" s="173"/>
      <c r="J40" s="150" t="e">
        <f>IF(AND(Q40="",#REF!&gt;0,#REF!&lt;5),K40,)</f>
        <v>#REF!</v>
      </c>
      <c r="K40" s="148" t="str">
        <f>IF(D40="","ZZZ9",IF(AND(#REF!&gt;0,#REF!&lt;5),D40&amp;#REF!,D40&amp;"9"))</f>
        <v>ZZZ9</v>
      </c>
      <c r="L40" s="152">
        <f t="shared" ref="L40:L103" si="0">IF(Q40="",999,Q40)</f>
        <v>999</v>
      </c>
      <c r="M40" s="172">
        <f t="shared" ref="M40:M103" si="1">IF(P40=999,999,1)</f>
        <v>999</v>
      </c>
      <c r="N40" s="170"/>
      <c r="O40" s="93"/>
      <c r="P40" s="109">
        <f t="shared" ref="P40:P103" si="2">IF(N40="DA",1,IF(N40="WC",2,IF(N40="SE",3,IF(N40="Q",4,IF(N40="LL",5,999)))))</f>
        <v>999</v>
      </c>
      <c r="Q40" s="93"/>
    </row>
    <row r="41" spans="1:17" s="11" customFormat="1" ht="18.899999999999999" customHeight="1" x14ac:dyDescent="0.25">
      <c r="A41" s="153">
        <v>35</v>
      </c>
      <c r="B41" s="91"/>
      <c r="C41" s="91"/>
      <c r="D41" s="92"/>
      <c r="E41" s="166"/>
      <c r="F41" s="93"/>
      <c r="G41" s="93"/>
      <c r="H41" s="277"/>
      <c r="I41" s="173"/>
      <c r="J41" s="150" t="e">
        <f>IF(AND(Q41="",#REF!&gt;0,#REF!&lt;5),K41,)</f>
        <v>#REF!</v>
      </c>
      <c r="K41" s="148" t="str">
        <f>IF(D41="","ZZZ9",IF(AND(#REF!&gt;0,#REF!&lt;5),D41&amp;#REF!,D41&amp;"9"))</f>
        <v>ZZZ9</v>
      </c>
      <c r="L41" s="152">
        <f t="shared" si="0"/>
        <v>999</v>
      </c>
      <c r="M41" s="172">
        <f t="shared" si="1"/>
        <v>999</v>
      </c>
      <c r="N41" s="170"/>
      <c r="O41" s="93"/>
      <c r="P41" s="109">
        <f t="shared" si="2"/>
        <v>999</v>
      </c>
      <c r="Q41" s="93"/>
    </row>
    <row r="42" spans="1:17" s="11" customFormat="1" ht="18.899999999999999" customHeight="1" x14ac:dyDescent="0.25">
      <c r="A42" s="153">
        <v>36</v>
      </c>
      <c r="B42" s="91"/>
      <c r="C42" s="91"/>
      <c r="D42" s="92"/>
      <c r="E42" s="166"/>
      <c r="F42" s="93"/>
      <c r="G42" s="93"/>
      <c r="H42" s="277"/>
      <c r="I42" s="173"/>
      <c r="J42" s="150" t="e">
        <f>IF(AND(Q42="",#REF!&gt;0,#REF!&lt;5),K42,)</f>
        <v>#REF!</v>
      </c>
      <c r="K42" s="148" t="str">
        <f>IF(D42="","ZZZ9",IF(AND(#REF!&gt;0,#REF!&lt;5),D42&amp;#REF!,D42&amp;"9"))</f>
        <v>ZZZ9</v>
      </c>
      <c r="L42" s="152">
        <f t="shared" si="0"/>
        <v>999</v>
      </c>
      <c r="M42" s="172">
        <f t="shared" si="1"/>
        <v>999</v>
      </c>
      <c r="N42" s="170"/>
      <c r="O42" s="93"/>
      <c r="P42" s="109">
        <f t="shared" si="2"/>
        <v>999</v>
      </c>
      <c r="Q42" s="93"/>
    </row>
    <row r="43" spans="1:17" s="11" customFormat="1" ht="18.899999999999999" customHeight="1" x14ac:dyDescent="0.25">
      <c r="A43" s="153">
        <v>37</v>
      </c>
      <c r="B43" s="91"/>
      <c r="C43" s="91"/>
      <c r="D43" s="92"/>
      <c r="E43" s="166"/>
      <c r="F43" s="93"/>
      <c r="G43" s="93"/>
      <c r="H43" s="277"/>
      <c r="I43" s="173"/>
      <c r="J43" s="150" t="e">
        <f>IF(AND(Q43="",#REF!&gt;0,#REF!&lt;5),K43,)</f>
        <v>#REF!</v>
      </c>
      <c r="K43" s="148" t="str">
        <f>IF(D43="","ZZZ9",IF(AND(#REF!&gt;0,#REF!&lt;5),D43&amp;#REF!,D43&amp;"9"))</f>
        <v>ZZZ9</v>
      </c>
      <c r="L43" s="152">
        <f t="shared" si="0"/>
        <v>999</v>
      </c>
      <c r="M43" s="172">
        <f t="shared" si="1"/>
        <v>999</v>
      </c>
      <c r="N43" s="170"/>
      <c r="O43" s="93"/>
      <c r="P43" s="109">
        <f t="shared" si="2"/>
        <v>999</v>
      </c>
      <c r="Q43" s="93"/>
    </row>
    <row r="44" spans="1:17" s="11" customFormat="1" ht="18.899999999999999" customHeight="1" x14ac:dyDescent="0.25">
      <c r="A44" s="153">
        <v>38</v>
      </c>
      <c r="B44" s="91"/>
      <c r="C44" s="91"/>
      <c r="D44" s="92"/>
      <c r="E44" s="166"/>
      <c r="F44" s="93"/>
      <c r="G44" s="93"/>
      <c r="H44" s="277"/>
      <c r="I44" s="173"/>
      <c r="J44" s="150" t="e">
        <f>IF(AND(Q44="",#REF!&gt;0,#REF!&lt;5),K44,)</f>
        <v>#REF!</v>
      </c>
      <c r="K44" s="148" t="str">
        <f>IF(D44="","ZZZ9",IF(AND(#REF!&gt;0,#REF!&lt;5),D44&amp;#REF!,D44&amp;"9"))</f>
        <v>ZZZ9</v>
      </c>
      <c r="L44" s="152">
        <f t="shared" si="0"/>
        <v>999</v>
      </c>
      <c r="M44" s="172">
        <f t="shared" si="1"/>
        <v>999</v>
      </c>
      <c r="N44" s="170"/>
      <c r="O44" s="93"/>
      <c r="P44" s="109">
        <f t="shared" si="2"/>
        <v>999</v>
      </c>
      <c r="Q44" s="93"/>
    </row>
    <row r="45" spans="1:17" s="11" customFormat="1" ht="18.899999999999999" customHeight="1" x14ac:dyDescent="0.25">
      <c r="A45" s="153">
        <v>39</v>
      </c>
      <c r="B45" s="91"/>
      <c r="C45" s="91"/>
      <c r="D45" s="92"/>
      <c r="E45" s="166"/>
      <c r="F45" s="93"/>
      <c r="G45" s="93"/>
      <c r="H45" s="277"/>
      <c r="I45" s="173"/>
      <c r="J45" s="150" t="e">
        <f>IF(AND(Q45="",#REF!&gt;0,#REF!&lt;5),K45,)</f>
        <v>#REF!</v>
      </c>
      <c r="K45" s="148" t="str">
        <f>IF(D45="","ZZZ9",IF(AND(#REF!&gt;0,#REF!&lt;5),D45&amp;#REF!,D45&amp;"9"))</f>
        <v>ZZZ9</v>
      </c>
      <c r="L45" s="152">
        <f t="shared" si="0"/>
        <v>999</v>
      </c>
      <c r="M45" s="172">
        <f t="shared" si="1"/>
        <v>999</v>
      </c>
      <c r="N45" s="170"/>
      <c r="O45" s="93"/>
      <c r="P45" s="109">
        <f t="shared" si="2"/>
        <v>999</v>
      </c>
      <c r="Q45" s="93"/>
    </row>
    <row r="46" spans="1:17" s="11" customFormat="1" ht="18.899999999999999" customHeight="1" x14ac:dyDescent="0.25">
      <c r="A46" s="153">
        <v>40</v>
      </c>
      <c r="B46" s="91"/>
      <c r="C46" s="91"/>
      <c r="D46" s="92"/>
      <c r="E46" s="166"/>
      <c r="F46" s="93"/>
      <c r="G46" s="93"/>
      <c r="H46" s="277"/>
      <c r="I46" s="173"/>
      <c r="J46" s="150" t="e">
        <f>IF(AND(Q46="",#REF!&gt;0,#REF!&lt;5),K46,)</f>
        <v>#REF!</v>
      </c>
      <c r="K46" s="148" t="str">
        <f>IF(D46="","ZZZ9",IF(AND(#REF!&gt;0,#REF!&lt;5),D46&amp;#REF!,D46&amp;"9"))</f>
        <v>ZZZ9</v>
      </c>
      <c r="L46" s="152">
        <f t="shared" si="0"/>
        <v>999</v>
      </c>
      <c r="M46" s="172">
        <f t="shared" si="1"/>
        <v>999</v>
      </c>
      <c r="N46" s="170"/>
      <c r="O46" s="93"/>
      <c r="P46" s="109">
        <f t="shared" si="2"/>
        <v>999</v>
      </c>
      <c r="Q46" s="93"/>
    </row>
    <row r="47" spans="1:17" s="11" customFormat="1" ht="18.899999999999999" customHeight="1" x14ac:dyDescent="0.25">
      <c r="A47" s="153">
        <v>41</v>
      </c>
      <c r="B47" s="91"/>
      <c r="C47" s="91"/>
      <c r="D47" s="92"/>
      <c r="E47" s="166"/>
      <c r="F47" s="93"/>
      <c r="G47" s="93"/>
      <c r="H47" s="277"/>
      <c r="I47" s="173"/>
      <c r="J47" s="150" t="e">
        <f>IF(AND(Q47="",#REF!&gt;0,#REF!&lt;5),K47,)</f>
        <v>#REF!</v>
      </c>
      <c r="K47" s="148" t="str">
        <f>IF(D47="","ZZZ9",IF(AND(#REF!&gt;0,#REF!&lt;5),D47&amp;#REF!,D47&amp;"9"))</f>
        <v>ZZZ9</v>
      </c>
      <c r="L47" s="152">
        <f t="shared" si="0"/>
        <v>999</v>
      </c>
      <c r="M47" s="172">
        <f t="shared" si="1"/>
        <v>999</v>
      </c>
      <c r="N47" s="170"/>
      <c r="O47" s="93"/>
      <c r="P47" s="109">
        <f t="shared" si="2"/>
        <v>999</v>
      </c>
      <c r="Q47" s="93"/>
    </row>
    <row r="48" spans="1:17" s="11" customFormat="1" ht="18.899999999999999" customHeight="1" x14ac:dyDescent="0.25">
      <c r="A48" s="153">
        <v>42</v>
      </c>
      <c r="B48" s="91"/>
      <c r="C48" s="91"/>
      <c r="D48" s="92"/>
      <c r="E48" s="166"/>
      <c r="F48" s="93"/>
      <c r="G48" s="93"/>
      <c r="H48" s="277"/>
      <c r="I48" s="173"/>
      <c r="J48" s="150" t="e">
        <f>IF(AND(Q48="",#REF!&gt;0,#REF!&lt;5),K48,)</f>
        <v>#REF!</v>
      </c>
      <c r="K48" s="148" t="str">
        <f>IF(D48="","ZZZ9",IF(AND(#REF!&gt;0,#REF!&lt;5),D48&amp;#REF!,D48&amp;"9"))</f>
        <v>ZZZ9</v>
      </c>
      <c r="L48" s="152">
        <f t="shared" si="0"/>
        <v>999</v>
      </c>
      <c r="M48" s="172">
        <f t="shared" si="1"/>
        <v>999</v>
      </c>
      <c r="N48" s="170"/>
      <c r="O48" s="93"/>
      <c r="P48" s="109">
        <f t="shared" si="2"/>
        <v>999</v>
      </c>
      <c r="Q48" s="93"/>
    </row>
    <row r="49" spans="1:17" s="11" customFormat="1" ht="18.899999999999999" customHeight="1" x14ac:dyDescent="0.25">
      <c r="A49" s="153">
        <v>43</v>
      </c>
      <c r="B49" s="91"/>
      <c r="C49" s="91"/>
      <c r="D49" s="92"/>
      <c r="E49" s="166"/>
      <c r="F49" s="93"/>
      <c r="G49" s="93"/>
      <c r="H49" s="277"/>
      <c r="I49" s="173"/>
      <c r="J49" s="150" t="e">
        <f>IF(AND(Q49="",#REF!&gt;0,#REF!&lt;5),K49,)</f>
        <v>#REF!</v>
      </c>
      <c r="K49" s="148" t="str">
        <f>IF(D49="","ZZZ9",IF(AND(#REF!&gt;0,#REF!&lt;5),D49&amp;#REF!,D49&amp;"9"))</f>
        <v>ZZZ9</v>
      </c>
      <c r="L49" s="152">
        <f t="shared" si="0"/>
        <v>999</v>
      </c>
      <c r="M49" s="172">
        <f t="shared" si="1"/>
        <v>999</v>
      </c>
      <c r="N49" s="170"/>
      <c r="O49" s="93"/>
      <c r="P49" s="109">
        <f t="shared" si="2"/>
        <v>999</v>
      </c>
      <c r="Q49" s="93"/>
    </row>
    <row r="50" spans="1:17" s="11" customFormat="1" ht="18.899999999999999" customHeight="1" x14ac:dyDescent="0.25">
      <c r="A50" s="153">
        <v>44</v>
      </c>
      <c r="B50" s="91"/>
      <c r="C50" s="91"/>
      <c r="D50" s="92"/>
      <c r="E50" s="166"/>
      <c r="F50" s="93"/>
      <c r="G50" s="93"/>
      <c r="H50" s="277"/>
      <c r="I50" s="173"/>
      <c r="J50" s="150" t="e">
        <f>IF(AND(Q50="",#REF!&gt;0,#REF!&lt;5),K50,)</f>
        <v>#REF!</v>
      </c>
      <c r="K50" s="148" t="str">
        <f>IF(D50="","ZZZ9",IF(AND(#REF!&gt;0,#REF!&lt;5),D50&amp;#REF!,D50&amp;"9"))</f>
        <v>ZZZ9</v>
      </c>
      <c r="L50" s="152">
        <f t="shared" si="0"/>
        <v>999</v>
      </c>
      <c r="M50" s="172">
        <f t="shared" si="1"/>
        <v>999</v>
      </c>
      <c r="N50" s="170"/>
      <c r="O50" s="93"/>
      <c r="P50" s="109">
        <f t="shared" si="2"/>
        <v>999</v>
      </c>
      <c r="Q50" s="93"/>
    </row>
    <row r="51" spans="1:17" s="11" customFormat="1" ht="18.899999999999999" customHeight="1" x14ac:dyDescent="0.25">
      <c r="A51" s="153">
        <v>45</v>
      </c>
      <c r="B51" s="91"/>
      <c r="C51" s="91"/>
      <c r="D51" s="92"/>
      <c r="E51" s="166"/>
      <c r="F51" s="93"/>
      <c r="G51" s="93"/>
      <c r="H51" s="277"/>
      <c r="I51" s="173"/>
      <c r="J51" s="150" t="e">
        <f>IF(AND(Q51="",#REF!&gt;0,#REF!&lt;5),K51,)</f>
        <v>#REF!</v>
      </c>
      <c r="K51" s="148" t="str">
        <f>IF(D51="","ZZZ9",IF(AND(#REF!&gt;0,#REF!&lt;5),D51&amp;#REF!,D51&amp;"9"))</f>
        <v>ZZZ9</v>
      </c>
      <c r="L51" s="152">
        <f t="shared" si="0"/>
        <v>999</v>
      </c>
      <c r="M51" s="172">
        <f t="shared" si="1"/>
        <v>999</v>
      </c>
      <c r="N51" s="170"/>
      <c r="O51" s="93"/>
      <c r="P51" s="109">
        <f t="shared" si="2"/>
        <v>999</v>
      </c>
      <c r="Q51" s="93"/>
    </row>
    <row r="52" spans="1:17" s="11" customFormat="1" ht="18.899999999999999" customHeight="1" x14ac:dyDescent="0.25">
      <c r="A52" s="153">
        <v>46</v>
      </c>
      <c r="B52" s="91"/>
      <c r="C52" s="91"/>
      <c r="D52" s="92"/>
      <c r="E52" s="166"/>
      <c r="F52" s="93"/>
      <c r="G52" s="93"/>
      <c r="H52" s="277"/>
      <c r="I52" s="173"/>
      <c r="J52" s="150" t="e">
        <f>IF(AND(Q52="",#REF!&gt;0,#REF!&lt;5),K52,)</f>
        <v>#REF!</v>
      </c>
      <c r="K52" s="148" t="str">
        <f>IF(D52="","ZZZ9",IF(AND(#REF!&gt;0,#REF!&lt;5),D52&amp;#REF!,D52&amp;"9"))</f>
        <v>ZZZ9</v>
      </c>
      <c r="L52" s="152">
        <f t="shared" si="0"/>
        <v>999</v>
      </c>
      <c r="M52" s="172">
        <f t="shared" si="1"/>
        <v>999</v>
      </c>
      <c r="N52" s="170"/>
      <c r="O52" s="93"/>
      <c r="P52" s="109">
        <f t="shared" si="2"/>
        <v>999</v>
      </c>
      <c r="Q52" s="93"/>
    </row>
    <row r="53" spans="1:17" s="11" customFormat="1" ht="18.899999999999999" customHeight="1" x14ac:dyDescent="0.25">
      <c r="A53" s="153">
        <v>47</v>
      </c>
      <c r="B53" s="91"/>
      <c r="C53" s="91"/>
      <c r="D53" s="92"/>
      <c r="E53" s="166"/>
      <c r="F53" s="93"/>
      <c r="G53" s="93"/>
      <c r="H53" s="277"/>
      <c r="I53" s="173"/>
      <c r="J53" s="150" t="e">
        <f>IF(AND(Q53="",#REF!&gt;0,#REF!&lt;5),K53,)</f>
        <v>#REF!</v>
      </c>
      <c r="K53" s="148" t="str">
        <f>IF(D53="","ZZZ9",IF(AND(#REF!&gt;0,#REF!&lt;5),D53&amp;#REF!,D53&amp;"9"))</f>
        <v>ZZZ9</v>
      </c>
      <c r="L53" s="152">
        <f t="shared" si="0"/>
        <v>999</v>
      </c>
      <c r="M53" s="172">
        <f t="shared" si="1"/>
        <v>999</v>
      </c>
      <c r="N53" s="170"/>
      <c r="O53" s="93"/>
      <c r="P53" s="109">
        <f t="shared" si="2"/>
        <v>999</v>
      </c>
      <c r="Q53" s="93"/>
    </row>
    <row r="54" spans="1:17" s="11" customFormat="1" ht="18.899999999999999" customHeight="1" x14ac:dyDescent="0.25">
      <c r="A54" s="153">
        <v>48</v>
      </c>
      <c r="B54" s="91"/>
      <c r="C54" s="91"/>
      <c r="D54" s="92"/>
      <c r="E54" s="166"/>
      <c r="F54" s="93"/>
      <c r="G54" s="93"/>
      <c r="H54" s="277"/>
      <c r="I54" s="173"/>
      <c r="J54" s="150" t="e">
        <f>IF(AND(Q54="",#REF!&gt;0,#REF!&lt;5),K54,)</f>
        <v>#REF!</v>
      </c>
      <c r="K54" s="148" t="str">
        <f>IF(D54="","ZZZ9",IF(AND(#REF!&gt;0,#REF!&lt;5),D54&amp;#REF!,D54&amp;"9"))</f>
        <v>ZZZ9</v>
      </c>
      <c r="L54" s="152">
        <f t="shared" si="0"/>
        <v>999</v>
      </c>
      <c r="M54" s="172">
        <f t="shared" si="1"/>
        <v>999</v>
      </c>
      <c r="N54" s="170"/>
      <c r="O54" s="93"/>
      <c r="P54" s="109">
        <f t="shared" si="2"/>
        <v>999</v>
      </c>
      <c r="Q54" s="93"/>
    </row>
    <row r="55" spans="1:17" s="11" customFormat="1" ht="18.899999999999999" customHeight="1" x14ac:dyDescent="0.25">
      <c r="A55" s="153">
        <v>49</v>
      </c>
      <c r="B55" s="91"/>
      <c r="C55" s="91"/>
      <c r="D55" s="92"/>
      <c r="E55" s="166"/>
      <c r="F55" s="93"/>
      <c r="G55" s="93"/>
      <c r="H55" s="277"/>
      <c r="I55" s="173"/>
      <c r="J55" s="150" t="e">
        <f>IF(AND(Q55="",#REF!&gt;0,#REF!&lt;5),K55,)</f>
        <v>#REF!</v>
      </c>
      <c r="K55" s="148" t="str">
        <f>IF(D55="","ZZZ9",IF(AND(#REF!&gt;0,#REF!&lt;5),D55&amp;#REF!,D55&amp;"9"))</f>
        <v>ZZZ9</v>
      </c>
      <c r="L55" s="152">
        <f t="shared" si="0"/>
        <v>999</v>
      </c>
      <c r="M55" s="172">
        <f t="shared" si="1"/>
        <v>999</v>
      </c>
      <c r="N55" s="170"/>
      <c r="O55" s="93"/>
      <c r="P55" s="109">
        <f t="shared" si="2"/>
        <v>999</v>
      </c>
      <c r="Q55" s="93"/>
    </row>
    <row r="56" spans="1:17" s="11" customFormat="1" ht="18.899999999999999" customHeight="1" x14ac:dyDescent="0.25">
      <c r="A56" s="153">
        <v>50</v>
      </c>
      <c r="B56" s="91"/>
      <c r="C56" s="91"/>
      <c r="D56" s="92"/>
      <c r="E56" s="166"/>
      <c r="F56" s="93"/>
      <c r="G56" s="93"/>
      <c r="H56" s="277"/>
      <c r="I56" s="173"/>
      <c r="J56" s="150" t="e">
        <f>IF(AND(Q56="",#REF!&gt;0,#REF!&lt;5),K56,)</f>
        <v>#REF!</v>
      </c>
      <c r="K56" s="148" t="str">
        <f>IF(D56="","ZZZ9",IF(AND(#REF!&gt;0,#REF!&lt;5),D56&amp;#REF!,D56&amp;"9"))</f>
        <v>ZZZ9</v>
      </c>
      <c r="L56" s="152">
        <f t="shared" si="0"/>
        <v>999</v>
      </c>
      <c r="M56" s="172">
        <f t="shared" si="1"/>
        <v>999</v>
      </c>
      <c r="N56" s="170"/>
      <c r="O56" s="93"/>
      <c r="P56" s="109">
        <f t="shared" si="2"/>
        <v>999</v>
      </c>
      <c r="Q56" s="93"/>
    </row>
    <row r="57" spans="1:17" s="11" customFormat="1" ht="18.899999999999999" customHeight="1" x14ac:dyDescent="0.25">
      <c r="A57" s="153">
        <v>51</v>
      </c>
      <c r="B57" s="91"/>
      <c r="C57" s="91"/>
      <c r="D57" s="92"/>
      <c r="E57" s="166"/>
      <c r="F57" s="93"/>
      <c r="G57" s="93"/>
      <c r="H57" s="277"/>
      <c r="I57" s="173"/>
      <c r="J57" s="150" t="e">
        <f>IF(AND(Q57="",#REF!&gt;0,#REF!&lt;5),K57,)</f>
        <v>#REF!</v>
      </c>
      <c r="K57" s="148" t="str">
        <f>IF(D57="","ZZZ9",IF(AND(#REF!&gt;0,#REF!&lt;5),D57&amp;#REF!,D57&amp;"9"))</f>
        <v>ZZZ9</v>
      </c>
      <c r="L57" s="152">
        <f t="shared" si="0"/>
        <v>999</v>
      </c>
      <c r="M57" s="172">
        <f t="shared" si="1"/>
        <v>999</v>
      </c>
      <c r="N57" s="170"/>
      <c r="O57" s="93"/>
      <c r="P57" s="109">
        <f t="shared" si="2"/>
        <v>999</v>
      </c>
      <c r="Q57" s="93"/>
    </row>
    <row r="58" spans="1:17" s="11" customFormat="1" ht="18.899999999999999" customHeight="1" x14ac:dyDescent="0.25">
      <c r="A58" s="153">
        <v>52</v>
      </c>
      <c r="B58" s="91"/>
      <c r="C58" s="91"/>
      <c r="D58" s="92"/>
      <c r="E58" s="166"/>
      <c r="F58" s="93"/>
      <c r="G58" s="93"/>
      <c r="H58" s="277"/>
      <c r="I58" s="173"/>
      <c r="J58" s="150" t="e">
        <f>IF(AND(Q58="",#REF!&gt;0,#REF!&lt;5),K58,)</f>
        <v>#REF!</v>
      </c>
      <c r="K58" s="148" t="str">
        <f>IF(D58="","ZZZ9",IF(AND(#REF!&gt;0,#REF!&lt;5),D58&amp;#REF!,D58&amp;"9"))</f>
        <v>ZZZ9</v>
      </c>
      <c r="L58" s="152">
        <f t="shared" si="0"/>
        <v>999</v>
      </c>
      <c r="M58" s="172">
        <f t="shared" si="1"/>
        <v>999</v>
      </c>
      <c r="N58" s="170"/>
      <c r="O58" s="93"/>
      <c r="P58" s="109">
        <f t="shared" si="2"/>
        <v>999</v>
      </c>
      <c r="Q58" s="93"/>
    </row>
    <row r="59" spans="1:17" s="11" customFormat="1" ht="18.899999999999999" customHeight="1" x14ac:dyDescent="0.25">
      <c r="A59" s="153">
        <v>53</v>
      </c>
      <c r="B59" s="91"/>
      <c r="C59" s="91"/>
      <c r="D59" s="92"/>
      <c r="E59" s="166"/>
      <c r="F59" s="93"/>
      <c r="G59" s="93"/>
      <c r="H59" s="277"/>
      <c r="I59" s="173"/>
      <c r="J59" s="150" t="e">
        <f>IF(AND(Q59="",#REF!&gt;0,#REF!&lt;5),K59,)</f>
        <v>#REF!</v>
      </c>
      <c r="K59" s="148" t="str">
        <f>IF(D59="","ZZZ9",IF(AND(#REF!&gt;0,#REF!&lt;5),D59&amp;#REF!,D59&amp;"9"))</f>
        <v>ZZZ9</v>
      </c>
      <c r="L59" s="152">
        <f t="shared" si="0"/>
        <v>999</v>
      </c>
      <c r="M59" s="172">
        <f t="shared" si="1"/>
        <v>999</v>
      </c>
      <c r="N59" s="170"/>
      <c r="O59" s="93"/>
      <c r="P59" s="109">
        <f t="shared" si="2"/>
        <v>999</v>
      </c>
      <c r="Q59" s="93"/>
    </row>
    <row r="60" spans="1:17" s="11" customFormat="1" ht="18.899999999999999" customHeight="1" x14ac:dyDescent="0.25">
      <c r="A60" s="153">
        <v>54</v>
      </c>
      <c r="B60" s="91"/>
      <c r="C60" s="91"/>
      <c r="D60" s="92"/>
      <c r="E60" s="166"/>
      <c r="F60" s="93"/>
      <c r="G60" s="93"/>
      <c r="H60" s="277"/>
      <c r="I60" s="173"/>
      <c r="J60" s="150" t="e">
        <f>IF(AND(Q60="",#REF!&gt;0,#REF!&lt;5),K60,)</f>
        <v>#REF!</v>
      </c>
      <c r="K60" s="148" t="str">
        <f>IF(D60="","ZZZ9",IF(AND(#REF!&gt;0,#REF!&lt;5),D60&amp;#REF!,D60&amp;"9"))</f>
        <v>ZZZ9</v>
      </c>
      <c r="L60" s="152">
        <f t="shared" si="0"/>
        <v>999</v>
      </c>
      <c r="M60" s="172">
        <f t="shared" si="1"/>
        <v>999</v>
      </c>
      <c r="N60" s="170"/>
      <c r="O60" s="93"/>
      <c r="P60" s="109">
        <f t="shared" si="2"/>
        <v>999</v>
      </c>
      <c r="Q60" s="93"/>
    </row>
    <row r="61" spans="1:17" s="11" customFormat="1" ht="18.899999999999999" customHeight="1" x14ac:dyDescent="0.25">
      <c r="A61" s="153">
        <v>55</v>
      </c>
      <c r="B61" s="91"/>
      <c r="C61" s="91"/>
      <c r="D61" s="92"/>
      <c r="E61" s="166"/>
      <c r="F61" s="93"/>
      <c r="G61" s="93"/>
      <c r="H61" s="277"/>
      <c r="I61" s="173"/>
      <c r="J61" s="150" t="e">
        <f>IF(AND(Q61="",#REF!&gt;0,#REF!&lt;5),K61,)</f>
        <v>#REF!</v>
      </c>
      <c r="K61" s="148" t="str">
        <f>IF(D61="","ZZZ9",IF(AND(#REF!&gt;0,#REF!&lt;5),D61&amp;#REF!,D61&amp;"9"))</f>
        <v>ZZZ9</v>
      </c>
      <c r="L61" s="152">
        <f t="shared" si="0"/>
        <v>999</v>
      </c>
      <c r="M61" s="172">
        <f t="shared" si="1"/>
        <v>999</v>
      </c>
      <c r="N61" s="170"/>
      <c r="O61" s="93"/>
      <c r="P61" s="109">
        <f t="shared" si="2"/>
        <v>999</v>
      </c>
      <c r="Q61" s="93"/>
    </row>
    <row r="62" spans="1:17" s="11" customFormat="1" ht="18.899999999999999" customHeight="1" x14ac:dyDescent="0.25">
      <c r="A62" s="153">
        <v>56</v>
      </c>
      <c r="B62" s="91"/>
      <c r="C62" s="91"/>
      <c r="D62" s="92"/>
      <c r="E62" s="166"/>
      <c r="F62" s="93"/>
      <c r="G62" s="93"/>
      <c r="H62" s="277"/>
      <c r="I62" s="173"/>
      <c r="J62" s="150" t="e">
        <f>IF(AND(Q62="",#REF!&gt;0,#REF!&lt;5),K62,)</f>
        <v>#REF!</v>
      </c>
      <c r="K62" s="148" t="str">
        <f>IF(D62="","ZZZ9",IF(AND(#REF!&gt;0,#REF!&lt;5),D62&amp;#REF!,D62&amp;"9"))</f>
        <v>ZZZ9</v>
      </c>
      <c r="L62" s="152">
        <f t="shared" si="0"/>
        <v>999</v>
      </c>
      <c r="M62" s="172">
        <f t="shared" si="1"/>
        <v>999</v>
      </c>
      <c r="N62" s="170"/>
      <c r="O62" s="93"/>
      <c r="P62" s="109">
        <f t="shared" si="2"/>
        <v>999</v>
      </c>
      <c r="Q62" s="93"/>
    </row>
    <row r="63" spans="1:17" s="11" customFormat="1" ht="18.899999999999999" customHeight="1" x14ac:dyDescent="0.25">
      <c r="A63" s="153">
        <v>57</v>
      </c>
      <c r="B63" s="91"/>
      <c r="C63" s="91"/>
      <c r="D63" s="92"/>
      <c r="E63" s="166"/>
      <c r="F63" s="93"/>
      <c r="G63" s="93"/>
      <c r="H63" s="277"/>
      <c r="I63" s="173"/>
      <c r="J63" s="150" t="e">
        <f>IF(AND(Q63="",#REF!&gt;0,#REF!&lt;5),K63,)</f>
        <v>#REF!</v>
      </c>
      <c r="K63" s="148" t="str">
        <f>IF(D63="","ZZZ9",IF(AND(#REF!&gt;0,#REF!&lt;5),D63&amp;#REF!,D63&amp;"9"))</f>
        <v>ZZZ9</v>
      </c>
      <c r="L63" s="152">
        <f t="shared" si="0"/>
        <v>999</v>
      </c>
      <c r="M63" s="172">
        <f t="shared" si="1"/>
        <v>999</v>
      </c>
      <c r="N63" s="170"/>
      <c r="O63" s="93"/>
      <c r="P63" s="109">
        <f t="shared" si="2"/>
        <v>999</v>
      </c>
      <c r="Q63" s="93"/>
    </row>
    <row r="64" spans="1:17" s="11" customFormat="1" ht="18.899999999999999" customHeight="1" x14ac:dyDescent="0.25">
      <c r="A64" s="153">
        <v>58</v>
      </c>
      <c r="B64" s="91"/>
      <c r="C64" s="91"/>
      <c r="D64" s="92"/>
      <c r="E64" s="166"/>
      <c r="F64" s="93"/>
      <c r="G64" s="93"/>
      <c r="H64" s="277"/>
      <c r="I64" s="173"/>
      <c r="J64" s="150" t="e">
        <f>IF(AND(Q64="",#REF!&gt;0,#REF!&lt;5),K64,)</f>
        <v>#REF!</v>
      </c>
      <c r="K64" s="148" t="str">
        <f>IF(D64="","ZZZ9",IF(AND(#REF!&gt;0,#REF!&lt;5),D64&amp;#REF!,D64&amp;"9"))</f>
        <v>ZZZ9</v>
      </c>
      <c r="L64" s="152">
        <f t="shared" si="0"/>
        <v>999</v>
      </c>
      <c r="M64" s="172">
        <f t="shared" si="1"/>
        <v>999</v>
      </c>
      <c r="N64" s="170"/>
      <c r="O64" s="93"/>
      <c r="P64" s="109">
        <f t="shared" si="2"/>
        <v>999</v>
      </c>
      <c r="Q64" s="93"/>
    </row>
    <row r="65" spans="1:17" s="11" customFormat="1" ht="18.899999999999999" customHeight="1" x14ac:dyDescent="0.25">
      <c r="A65" s="153">
        <v>59</v>
      </c>
      <c r="B65" s="91"/>
      <c r="C65" s="91"/>
      <c r="D65" s="92"/>
      <c r="E65" s="166"/>
      <c r="F65" s="93"/>
      <c r="G65" s="93"/>
      <c r="H65" s="277"/>
      <c r="I65" s="173"/>
      <c r="J65" s="150" t="e">
        <f>IF(AND(Q65="",#REF!&gt;0,#REF!&lt;5),K65,)</f>
        <v>#REF!</v>
      </c>
      <c r="K65" s="148" t="str">
        <f>IF(D65="","ZZZ9",IF(AND(#REF!&gt;0,#REF!&lt;5),D65&amp;#REF!,D65&amp;"9"))</f>
        <v>ZZZ9</v>
      </c>
      <c r="L65" s="152">
        <f t="shared" si="0"/>
        <v>999</v>
      </c>
      <c r="M65" s="172">
        <f t="shared" si="1"/>
        <v>999</v>
      </c>
      <c r="N65" s="170"/>
      <c r="O65" s="93"/>
      <c r="P65" s="109">
        <f t="shared" si="2"/>
        <v>999</v>
      </c>
      <c r="Q65" s="93"/>
    </row>
    <row r="66" spans="1:17" s="11" customFormat="1" ht="18.899999999999999" customHeight="1" x14ac:dyDescent="0.25">
      <c r="A66" s="153">
        <v>60</v>
      </c>
      <c r="B66" s="91"/>
      <c r="C66" s="91"/>
      <c r="D66" s="92"/>
      <c r="E66" s="166"/>
      <c r="F66" s="93"/>
      <c r="G66" s="93"/>
      <c r="H66" s="277"/>
      <c r="I66" s="173"/>
      <c r="J66" s="150" t="e">
        <f>IF(AND(Q66="",#REF!&gt;0,#REF!&lt;5),K66,)</f>
        <v>#REF!</v>
      </c>
      <c r="K66" s="148" t="str">
        <f>IF(D66="","ZZZ9",IF(AND(#REF!&gt;0,#REF!&lt;5),D66&amp;#REF!,D66&amp;"9"))</f>
        <v>ZZZ9</v>
      </c>
      <c r="L66" s="152">
        <f t="shared" si="0"/>
        <v>999</v>
      </c>
      <c r="M66" s="172">
        <f t="shared" si="1"/>
        <v>999</v>
      </c>
      <c r="N66" s="170"/>
      <c r="O66" s="93"/>
      <c r="P66" s="109">
        <f t="shared" si="2"/>
        <v>999</v>
      </c>
      <c r="Q66" s="93"/>
    </row>
    <row r="67" spans="1:17" s="11" customFormat="1" ht="18.899999999999999" customHeight="1" x14ac:dyDescent="0.25">
      <c r="A67" s="153">
        <v>61</v>
      </c>
      <c r="B67" s="91"/>
      <c r="C67" s="91"/>
      <c r="D67" s="92"/>
      <c r="E67" s="166"/>
      <c r="F67" s="93"/>
      <c r="G67" s="93"/>
      <c r="H67" s="277"/>
      <c r="I67" s="173"/>
      <c r="J67" s="150" t="e">
        <f>IF(AND(Q67="",#REF!&gt;0,#REF!&lt;5),K67,)</f>
        <v>#REF!</v>
      </c>
      <c r="K67" s="148" t="str">
        <f>IF(D67="","ZZZ9",IF(AND(#REF!&gt;0,#REF!&lt;5),D67&amp;#REF!,D67&amp;"9"))</f>
        <v>ZZZ9</v>
      </c>
      <c r="L67" s="152">
        <f t="shared" si="0"/>
        <v>999</v>
      </c>
      <c r="M67" s="172">
        <f t="shared" si="1"/>
        <v>999</v>
      </c>
      <c r="N67" s="170"/>
      <c r="O67" s="93"/>
      <c r="P67" s="109">
        <f t="shared" si="2"/>
        <v>999</v>
      </c>
      <c r="Q67" s="93"/>
    </row>
    <row r="68" spans="1:17" s="11" customFormat="1" ht="18.899999999999999" customHeight="1" x14ac:dyDescent="0.25">
      <c r="A68" s="153">
        <v>62</v>
      </c>
      <c r="B68" s="91"/>
      <c r="C68" s="91"/>
      <c r="D68" s="92"/>
      <c r="E68" s="166"/>
      <c r="F68" s="93"/>
      <c r="G68" s="93"/>
      <c r="H68" s="277"/>
      <c r="I68" s="173"/>
      <c r="J68" s="150" t="e">
        <f>IF(AND(Q68="",#REF!&gt;0,#REF!&lt;5),K68,)</f>
        <v>#REF!</v>
      </c>
      <c r="K68" s="148" t="str">
        <f>IF(D68="","ZZZ9",IF(AND(#REF!&gt;0,#REF!&lt;5),D68&amp;#REF!,D68&amp;"9"))</f>
        <v>ZZZ9</v>
      </c>
      <c r="L68" s="152">
        <f t="shared" si="0"/>
        <v>999</v>
      </c>
      <c r="M68" s="172">
        <f t="shared" si="1"/>
        <v>999</v>
      </c>
      <c r="N68" s="170"/>
      <c r="O68" s="93"/>
      <c r="P68" s="109">
        <f t="shared" si="2"/>
        <v>999</v>
      </c>
      <c r="Q68" s="93"/>
    </row>
    <row r="69" spans="1:17" s="11" customFormat="1" ht="18.899999999999999" customHeight="1" x14ac:dyDescent="0.25">
      <c r="A69" s="153">
        <v>63</v>
      </c>
      <c r="B69" s="91"/>
      <c r="C69" s="91"/>
      <c r="D69" s="92"/>
      <c r="E69" s="166"/>
      <c r="F69" s="93"/>
      <c r="G69" s="93"/>
      <c r="H69" s="277"/>
      <c r="I69" s="173"/>
      <c r="J69" s="150" t="e">
        <f>IF(AND(Q69="",#REF!&gt;0,#REF!&lt;5),K69,)</f>
        <v>#REF!</v>
      </c>
      <c r="K69" s="148" t="str">
        <f>IF(D69="","ZZZ9",IF(AND(#REF!&gt;0,#REF!&lt;5),D69&amp;#REF!,D69&amp;"9"))</f>
        <v>ZZZ9</v>
      </c>
      <c r="L69" s="152">
        <f t="shared" si="0"/>
        <v>999</v>
      </c>
      <c r="M69" s="172">
        <f t="shared" si="1"/>
        <v>999</v>
      </c>
      <c r="N69" s="170"/>
      <c r="O69" s="93"/>
      <c r="P69" s="109">
        <f t="shared" si="2"/>
        <v>999</v>
      </c>
      <c r="Q69" s="93"/>
    </row>
    <row r="70" spans="1:17" s="11" customFormat="1" ht="18.899999999999999" customHeight="1" x14ac:dyDescent="0.25">
      <c r="A70" s="153">
        <v>64</v>
      </c>
      <c r="B70" s="91"/>
      <c r="C70" s="91"/>
      <c r="D70" s="92"/>
      <c r="E70" s="166"/>
      <c r="F70" s="93"/>
      <c r="G70" s="93"/>
      <c r="H70" s="277"/>
      <c r="I70" s="173"/>
      <c r="J70" s="150" t="e">
        <f>IF(AND(Q70="",#REF!&gt;0,#REF!&lt;5),K70,)</f>
        <v>#REF!</v>
      </c>
      <c r="K70" s="148" t="str">
        <f>IF(D70="","ZZZ9",IF(AND(#REF!&gt;0,#REF!&lt;5),D70&amp;#REF!,D70&amp;"9"))</f>
        <v>ZZZ9</v>
      </c>
      <c r="L70" s="152">
        <f t="shared" si="0"/>
        <v>999</v>
      </c>
      <c r="M70" s="172">
        <f t="shared" si="1"/>
        <v>999</v>
      </c>
      <c r="N70" s="170"/>
      <c r="O70" s="93"/>
      <c r="P70" s="109">
        <f t="shared" si="2"/>
        <v>999</v>
      </c>
      <c r="Q70" s="93"/>
    </row>
    <row r="71" spans="1:17" s="11" customFormat="1" ht="18.899999999999999" customHeight="1" x14ac:dyDescent="0.25">
      <c r="A71" s="153">
        <v>65</v>
      </c>
      <c r="B71" s="91"/>
      <c r="C71" s="91"/>
      <c r="D71" s="92"/>
      <c r="E71" s="166"/>
      <c r="F71" s="93"/>
      <c r="G71" s="93"/>
      <c r="H71" s="277"/>
      <c r="I71" s="173"/>
      <c r="J71" s="150" t="e">
        <f>IF(AND(Q71="",#REF!&gt;0,#REF!&lt;5),K71,)</f>
        <v>#REF!</v>
      </c>
      <c r="K71" s="148" t="str">
        <f>IF(D71="","ZZZ9",IF(AND(#REF!&gt;0,#REF!&lt;5),D71&amp;#REF!,D71&amp;"9"))</f>
        <v>ZZZ9</v>
      </c>
      <c r="L71" s="152">
        <f t="shared" si="0"/>
        <v>999</v>
      </c>
      <c r="M71" s="172">
        <f t="shared" si="1"/>
        <v>999</v>
      </c>
      <c r="N71" s="170"/>
      <c r="O71" s="93"/>
      <c r="P71" s="109">
        <f t="shared" si="2"/>
        <v>999</v>
      </c>
      <c r="Q71" s="93"/>
    </row>
    <row r="72" spans="1:17" s="11" customFormat="1" ht="18.899999999999999" customHeight="1" x14ac:dyDescent="0.25">
      <c r="A72" s="153">
        <v>66</v>
      </c>
      <c r="B72" s="91"/>
      <c r="C72" s="91"/>
      <c r="D72" s="92"/>
      <c r="E72" s="166"/>
      <c r="F72" s="93"/>
      <c r="G72" s="93"/>
      <c r="H72" s="277"/>
      <c r="I72" s="173"/>
      <c r="J72" s="150" t="e">
        <f>IF(AND(Q72="",#REF!&gt;0,#REF!&lt;5),K72,)</f>
        <v>#REF!</v>
      </c>
      <c r="K72" s="148" t="str">
        <f>IF(D72="","ZZZ9",IF(AND(#REF!&gt;0,#REF!&lt;5),D72&amp;#REF!,D72&amp;"9"))</f>
        <v>ZZZ9</v>
      </c>
      <c r="L72" s="152">
        <f t="shared" si="0"/>
        <v>999</v>
      </c>
      <c r="M72" s="172">
        <f t="shared" si="1"/>
        <v>999</v>
      </c>
      <c r="N72" s="170"/>
      <c r="O72" s="93"/>
      <c r="P72" s="109">
        <f t="shared" si="2"/>
        <v>999</v>
      </c>
      <c r="Q72" s="93"/>
    </row>
    <row r="73" spans="1:17" s="11" customFormat="1" ht="18.899999999999999" customHeight="1" x14ac:dyDescent="0.25">
      <c r="A73" s="153">
        <v>67</v>
      </c>
      <c r="B73" s="91"/>
      <c r="C73" s="91"/>
      <c r="D73" s="92"/>
      <c r="E73" s="166"/>
      <c r="F73" s="93"/>
      <c r="G73" s="93"/>
      <c r="H73" s="277"/>
      <c r="I73" s="173"/>
      <c r="J73" s="150" t="e">
        <f>IF(AND(Q73="",#REF!&gt;0,#REF!&lt;5),K73,)</f>
        <v>#REF!</v>
      </c>
      <c r="K73" s="148" t="str">
        <f>IF(D73="","ZZZ9",IF(AND(#REF!&gt;0,#REF!&lt;5),D73&amp;#REF!,D73&amp;"9"))</f>
        <v>ZZZ9</v>
      </c>
      <c r="L73" s="152">
        <f t="shared" si="0"/>
        <v>999</v>
      </c>
      <c r="M73" s="172">
        <f t="shared" si="1"/>
        <v>999</v>
      </c>
      <c r="N73" s="170"/>
      <c r="O73" s="93"/>
      <c r="P73" s="109">
        <f t="shared" si="2"/>
        <v>999</v>
      </c>
      <c r="Q73" s="93"/>
    </row>
    <row r="74" spans="1:17" s="11" customFormat="1" ht="18.899999999999999" customHeight="1" x14ac:dyDescent="0.25">
      <c r="A74" s="153">
        <v>68</v>
      </c>
      <c r="B74" s="91"/>
      <c r="C74" s="91"/>
      <c r="D74" s="92"/>
      <c r="E74" s="166"/>
      <c r="F74" s="93"/>
      <c r="G74" s="93"/>
      <c r="H74" s="277"/>
      <c r="I74" s="173"/>
      <c r="J74" s="150" t="e">
        <f>IF(AND(Q74="",#REF!&gt;0,#REF!&lt;5),K74,)</f>
        <v>#REF!</v>
      </c>
      <c r="K74" s="148" t="str">
        <f>IF(D74="","ZZZ9",IF(AND(#REF!&gt;0,#REF!&lt;5),D74&amp;#REF!,D74&amp;"9"))</f>
        <v>ZZZ9</v>
      </c>
      <c r="L74" s="152">
        <f t="shared" si="0"/>
        <v>999</v>
      </c>
      <c r="M74" s="172">
        <f t="shared" si="1"/>
        <v>999</v>
      </c>
      <c r="N74" s="170"/>
      <c r="O74" s="93"/>
      <c r="P74" s="109">
        <f t="shared" si="2"/>
        <v>999</v>
      </c>
      <c r="Q74" s="93"/>
    </row>
    <row r="75" spans="1:17" s="11" customFormat="1" ht="18.899999999999999" customHeight="1" x14ac:dyDescent="0.25">
      <c r="A75" s="153">
        <v>69</v>
      </c>
      <c r="B75" s="91"/>
      <c r="C75" s="91"/>
      <c r="D75" s="92"/>
      <c r="E75" s="166"/>
      <c r="F75" s="93"/>
      <c r="G75" s="93"/>
      <c r="H75" s="277"/>
      <c r="I75" s="173"/>
      <c r="J75" s="150" t="e">
        <f>IF(AND(Q75="",#REF!&gt;0,#REF!&lt;5),K75,)</f>
        <v>#REF!</v>
      </c>
      <c r="K75" s="148" t="str">
        <f>IF(D75="","ZZZ9",IF(AND(#REF!&gt;0,#REF!&lt;5),D75&amp;#REF!,D75&amp;"9"))</f>
        <v>ZZZ9</v>
      </c>
      <c r="L75" s="152">
        <f t="shared" si="0"/>
        <v>999</v>
      </c>
      <c r="M75" s="172">
        <f t="shared" si="1"/>
        <v>999</v>
      </c>
      <c r="N75" s="170"/>
      <c r="O75" s="93"/>
      <c r="P75" s="109">
        <f t="shared" si="2"/>
        <v>999</v>
      </c>
      <c r="Q75" s="93"/>
    </row>
    <row r="76" spans="1:17" s="11" customFormat="1" ht="18.899999999999999" customHeight="1" x14ac:dyDescent="0.25">
      <c r="A76" s="153">
        <v>70</v>
      </c>
      <c r="B76" s="91"/>
      <c r="C76" s="91"/>
      <c r="D76" s="92"/>
      <c r="E76" s="166"/>
      <c r="F76" s="93"/>
      <c r="G76" s="93"/>
      <c r="H76" s="277"/>
      <c r="I76" s="173"/>
      <c r="J76" s="150" t="e">
        <f>IF(AND(Q76="",#REF!&gt;0,#REF!&lt;5),K76,)</f>
        <v>#REF!</v>
      </c>
      <c r="K76" s="148" t="str">
        <f>IF(D76="","ZZZ9",IF(AND(#REF!&gt;0,#REF!&lt;5),D76&amp;#REF!,D76&amp;"9"))</f>
        <v>ZZZ9</v>
      </c>
      <c r="L76" s="152">
        <f t="shared" si="0"/>
        <v>999</v>
      </c>
      <c r="M76" s="172">
        <f t="shared" si="1"/>
        <v>999</v>
      </c>
      <c r="N76" s="170"/>
      <c r="O76" s="93"/>
      <c r="P76" s="109">
        <f t="shared" si="2"/>
        <v>999</v>
      </c>
      <c r="Q76" s="93"/>
    </row>
    <row r="77" spans="1:17" s="11" customFormat="1" ht="18.899999999999999" customHeight="1" x14ac:dyDescent="0.25">
      <c r="A77" s="153">
        <v>71</v>
      </c>
      <c r="B77" s="91"/>
      <c r="C77" s="91"/>
      <c r="D77" s="92"/>
      <c r="E77" s="166"/>
      <c r="F77" s="93"/>
      <c r="G77" s="93"/>
      <c r="H77" s="277"/>
      <c r="I77" s="173"/>
      <c r="J77" s="150" t="e">
        <f>IF(AND(Q77="",#REF!&gt;0,#REF!&lt;5),K77,)</f>
        <v>#REF!</v>
      </c>
      <c r="K77" s="148" t="str">
        <f>IF(D77="","ZZZ9",IF(AND(#REF!&gt;0,#REF!&lt;5),D77&amp;#REF!,D77&amp;"9"))</f>
        <v>ZZZ9</v>
      </c>
      <c r="L77" s="152">
        <f t="shared" si="0"/>
        <v>999</v>
      </c>
      <c r="M77" s="172">
        <f t="shared" si="1"/>
        <v>999</v>
      </c>
      <c r="N77" s="170"/>
      <c r="O77" s="93"/>
      <c r="P77" s="109">
        <f t="shared" si="2"/>
        <v>999</v>
      </c>
      <c r="Q77" s="93"/>
    </row>
    <row r="78" spans="1:17" s="11" customFormat="1" ht="18.899999999999999" customHeight="1" x14ac:dyDescent="0.25">
      <c r="A78" s="153">
        <v>72</v>
      </c>
      <c r="B78" s="91"/>
      <c r="C78" s="91"/>
      <c r="D78" s="92"/>
      <c r="E78" s="166"/>
      <c r="F78" s="93"/>
      <c r="G78" s="93"/>
      <c r="H78" s="277"/>
      <c r="I78" s="173"/>
      <c r="J78" s="150" t="e">
        <f>IF(AND(Q78="",#REF!&gt;0,#REF!&lt;5),K78,)</f>
        <v>#REF!</v>
      </c>
      <c r="K78" s="148" t="str">
        <f>IF(D78="","ZZZ9",IF(AND(#REF!&gt;0,#REF!&lt;5),D78&amp;#REF!,D78&amp;"9"))</f>
        <v>ZZZ9</v>
      </c>
      <c r="L78" s="152">
        <f t="shared" si="0"/>
        <v>999</v>
      </c>
      <c r="M78" s="172">
        <f t="shared" si="1"/>
        <v>999</v>
      </c>
      <c r="N78" s="170"/>
      <c r="O78" s="93"/>
      <c r="P78" s="109">
        <f t="shared" si="2"/>
        <v>999</v>
      </c>
      <c r="Q78" s="93"/>
    </row>
    <row r="79" spans="1:17" s="11" customFormat="1" ht="18.899999999999999" customHeight="1" x14ac:dyDescent="0.25">
      <c r="A79" s="153">
        <v>73</v>
      </c>
      <c r="B79" s="91"/>
      <c r="C79" s="91"/>
      <c r="D79" s="92"/>
      <c r="E79" s="166"/>
      <c r="F79" s="93"/>
      <c r="G79" s="93"/>
      <c r="H79" s="277"/>
      <c r="I79" s="173"/>
      <c r="J79" s="150" t="e">
        <f>IF(AND(Q79="",#REF!&gt;0,#REF!&lt;5),K79,)</f>
        <v>#REF!</v>
      </c>
      <c r="K79" s="148" t="str">
        <f>IF(D79="","ZZZ9",IF(AND(#REF!&gt;0,#REF!&lt;5),D79&amp;#REF!,D79&amp;"9"))</f>
        <v>ZZZ9</v>
      </c>
      <c r="L79" s="152">
        <f t="shared" si="0"/>
        <v>999</v>
      </c>
      <c r="M79" s="172">
        <f t="shared" si="1"/>
        <v>999</v>
      </c>
      <c r="N79" s="170"/>
      <c r="O79" s="93"/>
      <c r="P79" s="109">
        <f t="shared" si="2"/>
        <v>999</v>
      </c>
      <c r="Q79" s="93"/>
    </row>
    <row r="80" spans="1:17" s="11" customFormat="1" ht="18.899999999999999" customHeight="1" x14ac:dyDescent="0.25">
      <c r="A80" s="153">
        <v>74</v>
      </c>
      <c r="B80" s="91"/>
      <c r="C80" s="91"/>
      <c r="D80" s="92"/>
      <c r="E80" s="166"/>
      <c r="F80" s="93"/>
      <c r="G80" s="93"/>
      <c r="H80" s="277"/>
      <c r="I80" s="173"/>
      <c r="J80" s="150" t="e">
        <f>IF(AND(Q80="",#REF!&gt;0,#REF!&lt;5),K80,)</f>
        <v>#REF!</v>
      </c>
      <c r="K80" s="148" t="str">
        <f>IF(D80="","ZZZ9",IF(AND(#REF!&gt;0,#REF!&lt;5),D80&amp;#REF!,D80&amp;"9"))</f>
        <v>ZZZ9</v>
      </c>
      <c r="L80" s="152">
        <f t="shared" si="0"/>
        <v>999</v>
      </c>
      <c r="M80" s="172">
        <f t="shared" si="1"/>
        <v>999</v>
      </c>
      <c r="N80" s="170"/>
      <c r="O80" s="93"/>
      <c r="P80" s="109">
        <f t="shared" si="2"/>
        <v>999</v>
      </c>
      <c r="Q80" s="93"/>
    </row>
    <row r="81" spans="1:17" s="11" customFormat="1" ht="18.899999999999999" customHeight="1" x14ac:dyDescent="0.25">
      <c r="A81" s="153">
        <v>75</v>
      </c>
      <c r="B81" s="91"/>
      <c r="C81" s="91"/>
      <c r="D81" s="92"/>
      <c r="E81" s="166"/>
      <c r="F81" s="93"/>
      <c r="G81" s="93"/>
      <c r="H81" s="277"/>
      <c r="I81" s="173"/>
      <c r="J81" s="150" t="e">
        <f>IF(AND(Q81="",#REF!&gt;0,#REF!&lt;5),K81,)</f>
        <v>#REF!</v>
      </c>
      <c r="K81" s="148" t="str">
        <f>IF(D81="","ZZZ9",IF(AND(#REF!&gt;0,#REF!&lt;5),D81&amp;#REF!,D81&amp;"9"))</f>
        <v>ZZZ9</v>
      </c>
      <c r="L81" s="152">
        <f t="shared" si="0"/>
        <v>999</v>
      </c>
      <c r="M81" s="172">
        <f t="shared" si="1"/>
        <v>999</v>
      </c>
      <c r="N81" s="170"/>
      <c r="O81" s="93"/>
      <c r="P81" s="109">
        <f t="shared" si="2"/>
        <v>999</v>
      </c>
      <c r="Q81" s="93"/>
    </row>
    <row r="82" spans="1:17" s="11" customFormat="1" ht="18.899999999999999" customHeight="1" x14ac:dyDescent="0.25">
      <c r="A82" s="153">
        <v>76</v>
      </c>
      <c r="B82" s="91"/>
      <c r="C82" s="91"/>
      <c r="D82" s="92"/>
      <c r="E82" s="166"/>
      <c r="F82" s="93"/>
      <c r="G82" s="93"/>
      <c r="H82" s="277"/>
      <c r="I82" s="173"/>
      <c r="J82" s="150" t="e">
        <f>IF(AND(Q82="",#REF!&gt;0,#REF!&lt;5),K82,)</f>
        <v>#REF!</v>
      </c>
      <c r="K82" s="148" t="str">
        <f>IF(D82="","ZZZ9",IF(AND(#REF!&gt;0,#REF!&lt;5),D82&amp;#REF!,D82&amp;"9"))</f>
        <v>ZZZ9</v>
      </c>
      <c r="L82" s="152">
        <f t="shared" si="0"/>
        <v>999</v>
      </c>
      <c r="M82" s="172">
        <f t="shared" si="1"/>
        <v>999</v>
      </c>
      <c r="N82" s="170"/>
      <c r="O82" s="93"/>
      <c r="P82" s="109">
        <f t="shared" si="2"/>
        <v>999</v>
      </c>
      <c r="Q82" s="93"/>
    </row>
    <row r="83" spans="1:17" s="11" customFormat="1" ht="18.899999999999999" customHeight="1" x14ac:dyDescent="0.25">
      <c r="A83" s="153">
        <v>77</v>
      </c>
      <c r="B83" s="91"/>
      <c r="C83" s="91"/>
      <c r="D83" s="92"/>
      <c r="E83" s="166"/>
      <c r="F83" s="93"/>
      <c r="G83" s="93"/>
      <c r="H83" s="277"/>
      <c r="I83" s="173"/>
      <c r="J83" s="150" t="e">
        <f>IF(AND(Q83="",#REF!&gt;0,#REF!&lt;5),K83,)</f>
        <v>#REF!</v>
      </c>
      <c r="K83" s="148" t="str">
        <f>IF(D83="","ZZZ9",IF(AND(#REF!&gt;0,#REF!&lt;5),D83&amp;#REF!,D83&amp;"9"))</f>
        <v>ZZZ9</v>
      </c>
      <c r="L83" s="152">
        <f t="shared" si="0"/>
        <v>999</v>
      </c>
      <c r="M83" s="172">
        <f t="shared" si="1"/>
        <v>999</v>
      </c>
      <c r="N83" s="170"/>
      <c r="O83" s="93"/>
      <c r="P83" s="109">
        <f t="shared" si="2"/>
        <v>999</v>
      </c>
      <c r="Q83" s="93"/>
    </row>
    <row r="84" spans="1:17" s="11" customFormat="1" ht="18.899999999999999" customHeight="1" x14ac:dyDescent="0.25">
      <c r="A84" s="153">
        <v>78</v>
      </c>
      <c r="B84" s="91"/>
      <c r="C84" s="91"/>
      <c r="D84" s="92"/>
      <c r="E84" s="166"/>
      <c r="F84" s="93"/>
      <c r="G84" s="93"/>
      <c r="H84" s="277"/>
      <c r="I84" s="173"/>
      <c r="J84" s="150" t="e">
        <f>IF(AND(Q84="",#REF!&gt;0,#REF!&lt;5),K84,)</f>
        <v>#REF!</v>
      </c>
      <c r="K84" s="148" t="str">
        <f>IF(D84="","ZZZ9",IF(AND(#REF!&gt;0,#REF!&lt;5),D84&amp;#REF!,D84&amp;"9"))</f>
        <v>ZZZ9</v>
      </c>
      <c r="L84" s="152">
        <f t="shared" si="0"/>
        <v>999</v>
      </c>
      <c r="M84" s="172">
        <f t="shared" si="1"/>
        <v>999</v>
      </c>
      <c r="N84" s="170"/>
      <c r="O84" s="93"/>
      <c r="P84" s="109">
        <f t="shared" si="2"/>
        <v>999</v>
      </c>
      <c r="Q84" s="93"/>
    </row>
    <row r="85" spans="1:17" s="11" customFormat="1" ht="18.899999999999999" customHeight="1" x14ac:dyDescent="0.25">
      <c r="A85" s="153">
        <v>79</v>
      </c>
      <c r="B85" s="91"/>
      <c r="C85" s="91"/>
      <c r="D85" s="92"/>
      <c r="E85" s="166"/>
      <c r="F85" s="93"/>
      <c r="G85" s="93"/>
      <c r="H85" s="277"/>
      <c r="I85" s="173"/>
      <c r="J85" s="150" t="e">
        <f>IF(AND(Q85="",#REF!&gt;0,#REF!&lt;5),K85,)</f>
        <v>#REF!</v>
      </c>
      <c r="K85" s="148" t="str">
        <f>IF(D85="","ZZZ9",IF(AND(#REF!&gt;0,#REF!&lt;5),D85&amp;#REF!,D85&amp;"9"))</f>
        <v>ZZZ9</v>
      </c>
      <c r="L85" s="152">
        <f t="shared" si="0"/>
        <v>999</v>
      </c>
      <c r="M85" s="172">
        <f t="shared" si="1"/>
        <v>999</v>
      </c>
      <c r="N85" s="170"/>
      <c r="O85" s="93"/>
      <c r="P85" s="109">
        <f t="shared" si="2"/>
        <v>999</v>
      </c>
      <c r="Q85" s="93"/>
    </row>
    <row r="86" spans="1:17" s="11" customFormat="1" ht="18.899999999999999" customHeight="1" x14ac:dyDescent="0.25">
      <c r="A86" s="153">
        <v>80</v>
      </c>
      <c r="B86" s="91"/>
      <c r="C86" s="91"/>
      <c r="D86" s="92"/>
      <c r="E86" s="166"/>
      <c r="F86" s="93"/>
      <c r="G86" s="93"/>
      <c r="H86" s="277"/>
      <c r="I86" s="173"/>
      <c r="J86" s="150" t="e">
        <f>IF(AND(Q86="",#REF!&gt;0,#REF!&lt;5),K86,)</f>
        <v>#REF!</v>
      </c>
      <c r="K86" s="148" t="str">
        <f>IF(D86="","ZZZ9",IF(AND(#REF!&gt;0,#REF!&lt;5),D86&amp;#REF!,D86&amp;"9"))</f>
        <v>ZZZ9</v>
      </c>
      <c r="L86" s="152">
        <f t="shared" si="0"/>
        <v>999</v>
      </c>
      <c r="M86" s="172">
        <f t="shared" si="1"/>
        <v>999</v>
      </c>
      <c r="N86" s="170"/>
      <c r="O86" s="93"/>
      <c r="P86" s="109">
        <f t="shared" si="2"/>
        <v>999</v>
      </c>
      <c r="Q86" s="93"/>
    </row>
    <row r="87" spans="1:17" s="11" customFormat="1" ht="18.899999999999999" customHeight="1" x14ac:dyDescent="0.25">
      <c r="A87" s="153">
        <v>81</v>
      </c>
      <c r="B87" s="91"/>
      <c r="C87" s="91"/>
      <c r="D87" s="92"/>
      <c r="E87" s="166"/>
      <c r="F87" s="93"/>
      <c r="G87" s="93"/>
      <c r="H87" s="277"/>
      <c r="I87" s="173"/>
      <c r="J87" s="150" t="e">
        <f>IF(AND(Q87="",#REF!&gt;0,#REF!&lt;5),K87,)</f>
        <v>#REF!</v>
      </c>
      <c r="K87" s="148" t="str">
        <f>IF(D87="","ZZZ9",IF(AND(#REF!&gt;0,#REF!&lt;5),D87&amp;#REF!,D87&amp;"9"))</f>
        <v>ZZZ9</v>
      </c>
      <c r="L87" s="152">
        <f t="shared" si="0"/>
        <v>999</v>
      </c>
      <c r="M87" s="172">
        <f t="shared" si="1"/>
        <v>999</v>
      </c>
      <c r="N87" s="170"/>
      <c r="O87" s="93"/>
      <c r="P87" s="109">
        <f t="shared" si="2"/>
        <v>999</v>
      </c>
      <c r="Q87" s="93"/>
    </row>
    <row r="88" spans="1:17" s="11" customFormat="1" ht="18.899999999999999" customHeight="1" x14ac:dyDescent="0.25">
      <c r="A88" s="153">
        <v>82</v>
      </c>
      <c r="B88" s="91"/>
      <c r="C88" s="91"/>
      <c r="D88" s="92"/>
      <c r="E88" s="166"/>
      <c r="F88" s="93"/>
      <c r="G88" s="93"/>
      <c r="H88" s="277"/>
      <c r="I88" s="173"/>
      <c r="J88" s="150" t="e">
        <f>IF(AND(Q88="",#REF!&gt;0,#REF!&lt;5),K88,)</f>
        <v>#REF!</v>
      </c>
      <c r="K88" s="148" t="str">
        <f>IF(D88="","ZZZ9",IF(AND(#REF!&gt;0,#REF!&lt;5),D88&amp;#REF!,D88&amp;"9"))</f>
        <v>ZZZ9</v>
      </c>
      <c r="L88" s="152">
        <f t="shared" si="0"/>
        <v>999</v>
      </c>
      <c r="M88" s="172">
        <f t="shared" si="1"/>
        <v>999</v>
      </c>
      <c r="N88" s="170"/>
      <c r="O88" s="93"/>
      <c r="P88" s="109">
        <f t="shared" si="2"/>
        <v>999</v>
      </c>
      <c r="Q88" s="93"/>
    </row>
    <row r="89" spans="1:17" s="11" customFormat="1" ht="18.899999999999999" customHeight="1" x14ac:dyDescent="0.25">
      <c r="A89" s="153">
        <v>83</v>
      </c>
      <c r="B89" s="91"/>
      <c r="C89" s="91"/>
      <c r="D89" s="92"/>
      <c r="E89" s="166"/>
      <c r="F89" s="93"/>
      <c r="G89" s="93"/>
      <c r="H89" s="277"/>
      <c r="I89" s="173"/>
      <c r="J89" s="150" t="e">
        <f>IF(AND(Q89="",#REF!&gt;0,#REF!&lt;5),K89,)</f>
        <v>#REF!</v>
      </c>
      <c r="K89" s="148" t="str">
        <f>IF(D89="","ZZZ9",IF(AND(#REF!&gt;0,#REF!&lt;5),D89&amp;#REF!,D89&amp;"9"))</f>
        <v>ZZZ9</v>
      </c>
      <c r="L89" s="152">
        <f t="shared" si="0"/>
        <v>999</v>
      </c>
      <c r="M89" s="172">
        <f t="shared" si="1"/>
        <v>999</v>
      </c>
      <c r="N89" s="170"/>
      <c r="O89" s="93"/>
      <c r="P89" s="109">
        <f t="shared" si="2"/>
        <v>999</v>
      </c>
      <c r="Q89" s="93"/>
    </row>
    <row r="90" spans="1:17" s="11" customFormat="1" ht="18.899999999999999" customHeight="1" x14ac:dyDescent="0.25">
      <c r="A90" s="153">
        <v>84</v>
      </c>
      <c r="B90" s="91"/>
      <c r="C90" s="91"/>
      <c r="D90" s="92"/>
      <c r="E90" s="166"/>
      <c r="F90" s="93"/>
      <c r="G90" s="93"/>
      <c r="H90" s="277"/>
      <c r="I90" s="173"/>
      <c r="J90" s="150" t="e">
        <f>IF(AND(Q90="",#REF!&gt;0,#REF!&lt;5),K90,)</f>
        <v>#REF!</v>
      </c>
      <c r="K90" s="148" t="str">
        <f>IF(D90="","ZZZ9",IF(AND(#REF!&gt;0,#REF!&lt;5),D90&amp;#REF!,D90&amp;"9"))</f>
        <v>ZZZ9</v>
      </c>
      <c r="L90" s="152">
        <f t="shared" si="0"/>
        <v>999</v>
      </c>
      <c r="M90" s="172">
        <f t="shared" si="1"/>
        <v>999</v>
      </c>
      <c r="N90" s="170"/>
      <c r="O90" s="93"/>
      <c r="P90" s="109">
        <f t="shared" si="2"/>
        <v>999</v>
      </c>
      <c r="Q90" s="93"/>
    </row>
    <row r="91" spans="1:17" s="11" customFormat="1" ht="18.899999999999999" customHeight="1" x14ac:dyDescent="0.25">
      <c r="A91" s="153">
        <v>85</v>
      </c>
      <c r="B91" s="91"/>
      <c r="C91" s="91"/>
      <c r="D91" s="92"/>
      <c r="E91" s="166"/>
      <c r="F91" s="93"/>
      <c r="G91" s="93"/>
      <c r="H91" s="277"/>
      <c r="I91" s="173"/>
      <c r="J91" s="150" t="e">
        <f>IF(AND(Q91="",#REF!&gt;0,#REF!&lt;5),K91,)</f>
        <v>#REF!</v>
      </c>
      <c r="K91" s="148" t="str">
        <f>IF(D91="","ZZZ9",IF(AND(#REF!&gt;0,#REF!&lt;5),D91&amp;#REF!,D91&amp;"9"))</f>
        <v>ZZZ9</v>
      </c>
      <c r="L91" s="152">
        <f t="shared" si="0"/>
        <v>999</v>
      </c>
      <c r="M91" s="172">
        <f t="shared" si="1"/>
        <v>999</v>
      </c>
      <c r="N91" s="170"/>
      <c r="O91" s="93"/>
      <c r="P91" s="109">
        <f t="shared" si="2"/>
        <v>999</v>
      </c>
      <c r="Q91" s="93"/>
    </row>
    <row r="92" spans="1:17" s="11" customFormat="1" ht="18.899999999999999" customHeight="1" x14ac:dyDescent="0.25">
      <c r="A92" s="153">
        <v>86</v>
      </c>
      <c r="B92" s="91"/>
      <c r="C92" s="91"/>
      <c r="D92" s="92"/>
      <c r="E92" s="166"/>
      <c r="F92" s="93"/>
      <c r="G92" s="93"/>
      <c r="H92" s="277"/>
      <c r="I92" s="173"/>
      <c r="J92" s="150" t="e">
        <f>IF(AND(Q92="",#REF!&gt;0,#REF!&lt;5),K92,)</f>
        <v>#REF!</v>
      </c>
      <c r="K92" s="148" t="str">
        <f>IF(D92="","ZZZ9",IF(AND(#REF!&gt;0,#REF!&lt;5),D92&amp;#REF!,D92&amp;"9"))</f>
        <v>ZZZ9</v>
      </c>
      <c r="L92" s="152">
        <f t="shared" si="0"/>
        <v>999</v>
      </c>
      <c r="M92" s="172">
        <f t="shared" si="1"/>
        <v>999</v>
      </c>
      <c r="N92" s="170"/>
      <c r="O92" s="93"/>
      <c r="P92" s="109">
        <f t="shared" si="2"/>
        <v>999</v>
      </c>
      <c r="Q92" s="93"/>
    </row>
    <row r="93" spans="1:17" s="11" customFormat="1" ht="18.899999999999999" customHeight="1" x14ac:dyDescent="0.25">
      <c r="A93" s="153">
        <v>87</v>
      </c>
      <c r="B93" s="91"/>
      <c r="C93" s="91"/>
      <c r="D93" s="92"/>
      <c r="E93" s="166"/>
      <c r="F93" s="93"/>
      <c r="G93" s="93"/>
      <c r="H93" s="277"/>
      <c r="I93" s="173"/>
      <c r="J93" s="150" t="e">
        <f>IF(AND(Q93="",#REF!&gt;0,#REF!&lt;5),K93,)</f>
        <v>#REF!</v>
      </c>
      <c r="K93" s="148" t="str">
        <f>IF(D93="","ZZZ9",IF(AND(#REF!&gt;0,#REF!&lt;5),D93&amp;#REF!,D93&amp;"9"))</f>
        <v>ZZZ9</v>
      </c>
      <c r="L93" s="152">
        <f t="shared" si="0"/>
        <v>999</v>
      </c>
      <c r="M93" s="172">
        <f t="shared" si="1"/>
        <v>999</v>
      </c>
      <c r="N93" s="170"/>
      <c r="O93" s="93"/>
      <c r="P93" s="109">
        <f t="shared" si="2"/>
        <v>999</v>
      </c>
      <c r="Q93" s="93"/>
    </row>
    <row r="94" spans="1:17" s="11" customFormat="1" ht="18.899999999999999" customHeight="1" x14ac:dyDescent="0.25">
      <c r="A94" s="153">
        <v>88</v>
      </c>
      <c r="B94" s="91"/>
      <c r="C94" s="91"/>
      <c r="D94" s="92"/>
      <c r="E94" s="166"/>
      <c r="F94" s="93"/>
      <c r="G94" s="93"/>
      <c r="H94" s="277"/>
      <c r="I94" s="173"/>
      <c r="J94" s="150" t="e">
        <f>IF(AND(Q94="",#REF!&gt;0,#REF!&lt;5),K94,)</f>
        <v>#REF!</v>
      </c>
      <c r="K94" s="148" t="str">
        <f>IF(D94="","ZZZ9",IF(AND(#REF!&gt;0,#REF!&lt;5),D94&amp;#REF!,D94&amp;"9"))</f>
        <v>ZZZ9</v>
      </c>
      <c r="L94" s="152">
        <f t="shared" si="0"/>
        <v>999</v>
      </c>
      <c r="M94" s="172">
        <f t="shared" si="1"/>
        <v>999</v>
      </c>
      <c r="N94" s="170"/>
      <c r="O94" s="93"/>
      <c r="P94" s="109">
        <f t="shared" si="2"/>
        <v>999</v>
      </c>
      <c r="Q94" s="93"/>
    </row>
    <row r="95" spans="1:17" s="11" customFormat="1" ht="18.899999999999999" customHeight="1" x14ac:dyDescent="0.25">
      <c r="A95" s="153">
        <v>89</v>
      </c>
      <c r="B95" s="91"/>
      <c r="C95" s="91"/>
      <c r="D95" s="92"/>
      <c r="E95" s="166"/>
      <c r="F95" s="93"/>
      <c r="G95" s="93"/>
      <c r="H95" s="277"/>
      <c r="I95" s="173"/>
      <c r="J95" s="150" t="e">
        <f>IF(AND(Q95="",#REF!&gt;0,#REF!&lt;5),K95,)</f>
        <v>#REF!</v>
      </c>
      <c r="K95" s="148" t="str">
        <f>IF(D95="","ZZZ9",IF(AND(#REF!&gt;0,#REF!&lt;5),D95&amp;#REF!,D95&amp;"9"))</f>
        <v>ZZZ9</v>
      </c>
      <c r="L95" s="152">
        <f t="shared" si="0"/>
        <v>999</v>
      </c>
      <c r="M95" s="172">
        <f t="shared" si="1"/>
        <v>999</v>
      </c>
      <c r="N95" s="170"/>
      <c r="O95" s="93"/>
      <c r="P95" s="109">
        <f t="shared" si="2"/>
        <v>999</v>
      </c>
      <c r="Q95" s="93"/>
    </row>
    <row r="96" spans="1:17" s="11" customFormat="1" ht="18.899999999999999" customHeight="1" x14ac:dyDescent="0.25">
      <c r="A96" s="153">
        <v>90</v>
      </c>
      <c r="B96" s="91"/>
      <c r="C96" s="91"/>
      <c r="D96" s="92"/>
      <c r="E96" s="166"/>
      <c r="F96" s="93"/>
      <c r="G96" s="93"/>
      <c r="H96" s="277"/>
      <c r="I96" s="173"/>
      <c r="J96" s="150" t="e">
        <f>IF(AND(Q96="",#REF!&gt;0,#REF!&lt;5),K96,)</f>
        <v>#REF!</v>
      </c>
      <c r="K96" s="148" t="str">
        <f>IF(D96="","ZZZ9",IF(AND(#REF!&gt;0,#REF!&lt;5),D96&amp;#REF!,D96&amp;"9"))</f>
        <v>ZZZ9</v>
      </c>
      <c r="L96" s="152">
        <f t="shared" si="0"/>
        <v>999</v>
      </c>
      <c r="M96" s="172">
        <f t="shared" si="1"/>
        <v>999</v>
      </c>
      <c r="N96" s="170"/>
      <c r="O96" s="93"/>
      <c r="P96" s="109">
        <f t="shared" si="2"/>
        <v>999</v>
      </c>
      <c r="Q96" s="93"/>
    </row>
    <row r="97" spans="1:17" s="11" customFormat="1" ht="18.899999999999999" customHeight="1" x14ac:dyDescent="0.25">
      <c r="A97" s="153">
        <v>91</v>
      </c>
      <c r="B97" s="91"/>
      <c r="C97" s="91"/>
      <c r="D97" s="92"/>
      <c r="E97" s="166"/>
      <c r="F97" s="93"/>
      <c r="G97" s="93"/>
      <c r="H97" s="277"/>
      <c r="I97" s="173"/>
      <c r="J97" s="150" t="e">
        <f>IF(AND(Q97="",#REF!&gt;0,#REF!&lt;5),K97,)</f>
        <v>#REF!</v>
      </c>
      <c r="K97" s="148" t="str">
        <f>IF(D97="","ZZZ9",IF(AND(#REF!&gt;0,#REF!&lt;5),D97&amp;#REF!,D97&amp;"9"))</f>
        <v>ZZZ9</v>
      </c>
      <c r="L97" s="152">
        <f t="shared" si="0"/>
        <v>999</v>
      </c>
      <c r="M97" s="172">
        <f t="shared" si="1"/>
        <v>999</v>
      </c>
      <c r="N97" s="170"/>
      <c r="O97" s="93"/>
      <c r="P97" s="109">
        <f t="shared" si="2"/>
        <v>999</v>
      </c>
      <c r="Q97" s="93"/>
    </row>
    <row r="98" spans="1:17" s="11" customFormat="1" ht="18.899999999999999" customHeight="1" x14ac:dyDescent="0.25">
      <c r="A98" s="153">
        <v>92</v>
      </c>
      <c r="B98" s="91"/>
      <c r="C98" s="91"/>
      <c r="D98" s="92"/>
      <c r="E98" s="166"/>
      <c r="F98" s="93"/>
      <c r="G98" s="93"/>
      <c r="H98" s="277"/>
      <c r="I98" s="173"/>
      <c r="J98" s="150" t="e">
        <f>IF(AND(Q98="",#REF!&gt;0,#REF!&lt;5),K98,)</f>
        <v>#REF!</v>
      </c>
      <c r="K98" s="148" t="str">
        <f>IF(D98="","ZZZ9",IF(AND(#REF!&gt;0,#REF!&lt;5),D98&amp;#REF!,D98&amp;"9"))</f>
        <v>ZZZ9</v>
      </c>
      <c r="L98" s="152">
        <f t="shared" si="0"/>
        <v>999</v>
      </c>
      <c r="M98" s="172">
        <f t="shared" si="1"/>
        <v>999</v>
      </c>
      <c r="N98" s="170"/>
      <c r="O98" s="93"/>
      <c r="P98" s="109">
        <f t="shared" si="2"/>
        <v>999</v>
      </c>
      <c r="Q98" s="93"/>
    </row>
    <row r="99" spans="1:17" s="11" customFormat="1" ht="18.899999999999999" customHeight="1" x14ac:dyDescent="0.25">
      <c r="A99" s="153">
        <v>93</v>
      </c>
      <c r="B99" s="91"/>
      <c r="C99" s="91"/>
      <c r="D99" s="92"/>
      <c r="E99" s="166"/>
      <c r="F99" s="93"/>
      <c r="G99" s="93"/>
      <c r="H99" s="277"/>
      <c r="I99" s="173"/>
      <c r="J99" s="150" t="e">
        <f>IF(AND(Q99="",#REF!&gt;0,#REF!&lt;5),K99,)</f>
        <v>#REF!</v>
      </c>
      <c r="K99" s="148" t="str">
        <f>IF(D99="","ZZZ9",IF(AND(#REF!&gt;0,#REF!&lt;5),D99&amp;#REF!,D99&amp;"9"))</f>
        <v>ZZZ9</v>
      </c>
      <c r="L99" s="152">
        <f t="shared" si="0"/>
        <v>999</v>
      </c>
      <c r="M99" s="172">
        <f t="shared" si="1"/>
        <v>999</v>
      </c>
      <c r="N99" s="170"/>
      <c r="O99" s="93"/>
      <c r="P99" s="109">
        <f t="shared" si="2"/>
        <v>999</v>
      </c>
      <c r="Q99" s="93"/>
    </row>
    <row r="100" spans="1:17" s="11" customFormat="1" ht="18.899999999999999" customHeight="1" x14ac:dyDescent="0.25">
      <c r="A100" s="153">
        <v>94</v>
      </c>
      <c r="B100" s="91"/>
      <c r="C100" s="91"/>
      <c r="D100" s="92"/>
      <c r="E100" s="166"/>
      <c r="F100" s="93"/>
      <c r="G100" s="93"/>
      <c r="H100" s="277"/>
      <c r="I100" s="173"/>
      <c r="J100" s="150" t="e">
        <f>IF(AND(Q100="",#REF!&gt;0,#REF!&lt;5),K100,)</f>
        <v>#REF!</v>
      </c>
      <c r="K100" s="148" t="str">
        <f>IF(D100="","ZZZ9",IF(AND(#REF!&gt;0,#REF!&lt;5),D100&amp;#REF!,D100&amp;"9"))</f>
        <v>ZZZ9</v>
      </c>
      <c r="L100" s="152">
        <f t="shared" si="0"/>
        <v>999</v>
      </c>
      <c r="M100" s="172">
        <f t="shared" si="1"/>
        <v>999</v>
      </c>
      <c r="N100" s="170"/>
      <c r="O100" s="93"/>
      <c r="P100" s="109">
        <f t="shared" si="2"/>
        <v>999</v>
      </c>
      <c r="Q100" s="93"/>
    </row>
    <row r="101" spans="1:17" s="11" customFormat="1" ht="18.899999999999999" customHeight="1" x14ac:dyDescent="0.25">
      <c r="A101" s="153">
        <v>95</v>
      </c>
      <c r="B101" s="91"/>
      <c r="C101" s="91"/>
      <c r="D101" s="92"/>
      <c r="E101" s="166"/>
      <c r="F101" s="93"/>
      <c r="G101" s="93"/>
      <c r="H101" s="277"/>
      <c r="I101" s="173"/>
      <c r="J101" s="150" t="e">
        <f>IF(AND(Q101="",#REF!&gt;0,#REF!&lt;5),K101,)</f>
        <v>#REF!</v>
      </c>
      <c r="K101" s="148" t="str">
        <f>IF(D101="","ZZZ9",IF(AND(#REF!&gt;0,#REF!&lt;5),D101&amp;#REF!,D101&amp;"9"))</f>
        <v>ZZZ9</v>
      </c>
      <c r="L101" s="152">
        <f t="shared" si="0"/>
        <v>999</v>
      </c>
      <c r="M101" s="172">
        <f t="shared" si="1"/>
        <v>999</v>
      </c>
      <c r="N101" s="170"/>
      <c r="O101" s="93"/>
      <c r="P101" s="109">
        <f t="shared" si="2"/>
        <v>999</v>
      </c>
      <c r="Q101" s="93"/>
    </row>
    <row r="102" spans="1:17" s="11" customFormat="1" ht="18.899999999999999" customHeight="1" x14ac:dyDescent="0.25">
      <c r="A102" s="153">
        <v>96</v>
      </c>
      <c r="B102" s="91"/>
      <c r="C102" s="91"/>
      <c r="D102" s="92"/>
      <c r="E102" s="166"/>
      <c r="F102" s="93"/>
      <c r="G102" s="93"/>
      <c r="H102" s="277"/>
      <c r="I102" s="173"/>
      <c r="J102" s="150" t="e">
        <f>IF(AND(Q102="",#REF!&gt;0,#REF!&lt;5),K102,)</f>
        <v>#REF!</v>
      </c>
      <c r="K102" s="148" t="str">
        <f>IF(D102="","ZZZ9",IF(AND(#REF!&gt;0,#REF!&lt;5),D102&amp;#REF!,D102&amp;"9"))</f>
        <v>ZZZ9</v>
      </c>
      <c r="L102" s="152">
        <f t="shared" si="0"/>
        <v>999</v>
      </c>
      <c r="M102" s="172">
        <f t="shared" si="1"/>
        <v>999</v>
      </c>
      <c r="N102" s="170"/>
      <c r="O102" s="93"/>
      <c r="P102" s="109">
        <f t="shared" si="2"/>
        <v>999</v>
      </c>
      <c r="Q102" s="93"/>
    </row>
    <row r="103" spans="1:17" s="11" customFormat="1" ht="18.899999999999999" customHeight="1" x14ac:dyDescent="0.25">
      <c r="A103" s="153">
        <v>97</v>
      </c>
      <c r="B103" s="91"/>
      <c r="C103" s="91"/>
      <c r="D103" s="92"/>
      <c r="E103" s="166"/>
      <c r="F103" s="93"/>
      <c r="G103" s="93"/>
      <c r="H103" s="277"/>
      <c r="I103" s="173"/>
      <c r="J103" s="150" t="e">
        <f>IF(AND(Q103="",#REF!&gt;0,#REF!&lt;5),K103,)</f>
        <v>#REF!</v>
      </c>
      <c r="K103" s="148" t="str">
        <f>IF(D103="","ZZZ9",IF(AND(#REF!&gt;0,#REF!&lt;5),D103&amp;#REF!,D103&amp;"9"))</f>
        <v>ZZZ9</v>
      </c>
      <c r="L103" s="152">
        <f t="shared" si="0"/>
        <v>999</v>
      </c>
      <c r="M103" s="172">
        <f t="shared" si="1"/>
        <v>999</v>
      </c>
      <c r="N103" s="170"/>
      <c r="O103" s="93"/>
      <c r="P103" s="109">
        <f t="shared" si="2"/>
        <v>999</v>
      </c>
      <c r="Q103" s="93"/>
    </row>
    <row r="104" spans="1:17" s="11" customFormat="1" ht="18.899999999999999" customHeight="1" x14ac:dyDescent="0.25">
      <c r="A104" s="153">
        <v>98</v>
      </c>
      <c r="B104" s="91"/>
      <c r="C104" s="91"/>
      <c r="D104" s="92"/>
      <c r="E104" s="166"/>
      <c r="F104" s="93"/>
      <c r="G104" s="93"/>
      <c r="H104" s="277"/>
      <c r="I104" s="173"/>
      <c r="J104" s="150" t="e">
        <f>IF(AND(Q104="",#REF!&gt;0,#REF!&lt;5),K104,)</f>
        <v>#REF!</v>
      </c>
      <c r="K104" s="148" t="str">
        <f>IF(D104="","ZZZ9",IF(AND(#REF!&gt;0,#REF!&lt;5),D104&amp;#REF!,D104&amp;"9"))</f>
        <v>ZZZ9</v>
      </c>
      <c r="L104" s="152">
        <f t="shared" ref="L104:L156" si="3">IF(Q104="",999,Q104)</f>
        <v>999</v>
      </c>
      <c r="M104" s="172">
        <f t="shared" ref="M104:M156" si="4">IF(P104=999,999,1)</f>
        <v>999</v>
      </c>
      <c r="N104" s="170"/>
      <c r="O104" s="93"/>
      <c r="P104" s="109">
        <f t="shared" ref="P104:P156" si="5">IF(N104="DA",1,IF(N104="WC",2,IF(N104="SE",3,IF(N104="Q",4,IF(N104="LL",5,999)))))</f>
        <v>999</v>
      </c>
      <c r="Q104" s="93"/>
    </row>
    <row r="105" spans="1:17" s="11" customFormat="1" ht="18.899999999999999" customHeight="1" x14ac:dyDescent="0.25">
      <c r="A105" s="153">
        <v>99</v>
      </c>
      <c r="B105" s="91"/>
      <c r="C105" s="91"/>
      <c r="D105" s="92"/>
      <c r="E105" s="166"/>
      <c r="F105" s="93"/>
      <c r="G105" s="93"/>
      <c r="H105" s="277"/>
      <c r="I105" s="173"/>
      <c r="J105" s="150" t="e">
        <f>IF(AND(Q105="",#REF!&gt;0,#REF!&lt;5),K105,)</f>
        <v>#REF!</v>
      </c>
      <c r="K105" s="148" t="str">
        <f>IF(D105="","ZZZ9",IF(AND(#REF!&gt;0,#REF!&lt;5),D105&amp;#REF!,D105&amp;"9"))</f>
        <v>ZZZ9</v>
      </c>
      <c r="L105" s="152">
        <f t="shared" si="3"/>
        <v>999</v>
      </c>
      <c r="M105" s="172">
        <f t="shared" si="4"/>
        <v>999</v>
      </c>
      <c r="N105" s="170"/>
      <c r="O105" s="93"/>
      <c r="P105" s="109">
        <f t="shared" si="5"/>
        <v>999</v>
      </c>
      <c r="Q105" s="93"/>
    </row>
    <row r="106" spans="1:17" s="11" customFormat="1" ht="18.899999999999999" customHeight="1" x14ac:dyDescent="0.25">
      <c r="A106" s="153">
        <v>100</v>
      </c>
      <c r="B106" s="91"/>
      <c r="C106" s="91"/>
      <c r="D106" s="92"/>
      <c r="E106" s="166"/>
      <c r="F106" s="93"/>
      <c r="G106" s="93"/>
      <c r="H106" s="277"/>
      <c r="I106" s="173"/>
      <c r="J106" s="150" t="e">
        <f>IF(AND(Q106="",#REF!&gt;0,#REF!&lt;5),K106,)</f>
        <v>#REF!</v>
      </c>
      <c r="K106" s="148" t="str">
        <f>IF(D106="","ZZZ9",IF(AND(#REF!&gt;0,#REF!&lt;5),D106&amp;#REF!,D106&amp;"9"))</f>
        <v>ZZZ9</v>
      </c>
      <c r="L106" s="152">
        <f t="shared" si="3"/>
        <v>999</v>
      </c>
      <c r="M106" s="172">
        <f t="shared" si="4"/>
        <v>999</v>
      </c>
      <c r="N106" s="170"/>
      <c r="O106" s="93"/>
      <c r="P106" s="109">
        <f t="shared" si="5"/>
        <v>999</v>
      </c>
      <c r="Q106" s="93"/>
    </row>
    <row r="107" spans="1:17" s="11" customFormat="1" ht="18.899999999999999" customHeight="1" x14ac:dyDescent="0.25">
      <c r="A107" s="153">
        <v>101</v>
      </c>
      <c r="B107" s="91"/>
      <c r="C107" s="91"/>
      <c r="D107" s="92"/>
      <c r="E107" s="166"/>
      <c r="F107" s="93"/>
      <c r="G107" s="93"/>
      <c r="H107" s="277"/>
      <c r="I107" s="173"/>
      <c r="J107" s="150" t="e">
        <f>IF(AND(Q107="",#REF!&gt;0,#REF!&lt;5),K107,)</f>
        <v>#REF!</v>
      </c>
      <c r="K107" s="148" t="str">
        <f>IF(D107="","ZZZ9",IF(AND(#REF!&gt;0,#REF!&lt;5),D107&amp;#REF!,D107&amp;"9"))</f>
        <v>ZZZ9</v>
      </c>
      <c r="L107" s="152">
        <f t="shared" si="3"/>
        <v>999</v>
      </c>
      <c r="M107" s="172">
        <f t="shared" si="4"/>
        <v>999</v>
      </c>
      <c r="N107" s="170"/>
      <c r="O107" s="93"/>
      <c r="P107" s="109">
        <f t="shared" si="5"/>
        <v>999</v>
      </c>
      <c r="Q107" s="93"/>
    </row>
    <row r="108" spans="1:17" s="11" customFormat="1" ht="18.899999999999999" customHeight="1" x14ac:dyDescent="0.25">
      <c r="A108" s="153">
        <v>102</v>
      </c>
      <c r="B108" s="91"/>
      <c r="C108" s="91"/>
      <c r="D108" s="92"/>
      <c r="E108" s="166"/>
      <c r="F108" s="93"/>
      <c r="G108" s="93"/>
      <c r="H108" s="277"/>
      <c r="I108" s="173"/>
      <c r="J108" s="150" t="e">
        <f>IF(AND(Q108="",#REF!&gt;0,#REF!&lt;5),K108,)</f>
        <v>#REF!</v>
      </c>
      <c r="K108" s="148" t="str">
        <f>IF(D108="","ZZZ9",IF(AND(#REF!&gt;0,#REF!&lt;5),D108&amp;#REF!,D108&amp;"9"))</f>
        <v>ZZZ9</v>
      </c>
      <c r="L108" s="152">
        <f t="shared" si="3"/>
        <v>999</v>
      </c>
      <c r="M108" s="172">
        <f t="shared" si="4"/>
        <v>999</v>
      </c>
      <c r="N108" s="170"/>
      <c r="O108" s="93"/>
      <c r="P108" s="109">
        <f t="shared" si="5"/>
        <v>999</v>
      </c>
      <c r="Q108" s="93"/>
    </row>
    <row r="109" spans="1:17" s="11" customFormat="1" ht="18.899999999999999" customHeight="1" x14ac:dyDescent="0.25">
      <c r="A109" s="153">
        <v>103</v>
      </c>
      <c r="B109" s="91"/>
      <c r="C109" s="91"/>
      <c r="D109" s="92"/>
      <c r="E109" s="166"/>
      <c r="F109" s="93"/>
      <c r="G109" s="93"/>
      <c r="H109" s="277"/>
      <c r="I109" s="173"/>
      <c r="J109" s="150" t="e">
        <f>IF(AND(Q109="",#REF!&gt;0,#REF!&lt;5),K109,)</f>
        <v>#REF!</v>
      </c>
      <c r="K109" s="148" t="str">
        <f>IF(D109="","ZZZ9",IF(AND(#REF!&gt;0,#REF!&lt;5),D109&amp;#REF!,D109&amp;"9"))</f>
        <v>ZZZ9</v>
      </c>
      <c r="L109" s="152">
        <f t="shared" si="3"/>
        <v>999</v>
      </c>
      <c r="M109" s="172">
        <f t="shared" si="4"/>
        <v>999</v>
      </c>
      <c r="N109" s="170"/>
      <c r="O109" s="93"/>
      <c r="P109" s="109">
        <f t="shared" si="5"/>
        <v>999</v>
      </c>
      <c r="Q109" s="93"/>
    </row>
    <row r="110" spans="1:17" s="11" customFormat="1" ht="18.899999999999999" customHeight="1" x14ac:dyDescent="0.25">
      <c r="A110" s="153">
        <v>104</v>
      </c>
      <c r="B110" s="91"/>
      <c r="C110" s="91"/>
      <c r="D110" s="92"/>
      <c r="E110" s="166"/>
      <c r="F110" s="93"/>
      <c r="G110" s="93"/>
      <c r="H110" s="277"/>
      <c r="I110" s="173"/>
      <c r="J110" s="150" t="e">
        <f>IF(AND(Q110="",#REF!&gt;0,#REF!&lt;5),K110,)</f>
        <v>#REF!</v>
      </c>
      <c r="K110" s="148" t="str">
        <f>IF(D110="","ZZZ9",IF(AND(#REF!&gt;0,#REF!&lt;5),D110&amp;#REF!,D110&amp;"9"))</f>
        <v>ZZZ9</v>
      </c>
      <c r="L110" s="152">
        <f t="shared" si="3"/>
        <v>999</v>
      </c>
      <c r="M110" s="172">
        <f t="shared" si="4"/>
        <v>999</v>
      </c>
      <c r="N110" s="170"/>
      <c r="O110" s="93"/>
      <c r="P110" s="109">
        <f t="shared" si="5"/>
        <v>999</v>
      </c>
      <c r="Q110" s="93"/>
    </row>
    <row r="111" spans="1:17" s="11" customFormat="1" ht="18.899999999999999" customHeight="1" x14ac:dyDescent="0.25">
      <c r="A111" s="153">
        <v>105</v>
      </c>
      <c r="B111" s="91"/>
      <c r="C111" s="91"/>
      <c r="D111" s="92"/>
      <c r="E111" s="166"/>
      <c r="F111" s="93"/>
      <c r="G111" s="93"/>
      <c r="H111" s="277"/>
      <c r="I111" s="173"/>
      <c r="J111" s="150" t="e">
        <f>IF(AND(Q111="",#REF!&gt;0,#REF!&lt;5),K111,)</f>
        <v>#REF!</v>
      </c>
      <c r="K111" s="148" t="str">
        <f>IF(D111="","ZZZ9",IF(AND(#REF!&gt;0,#REF!&lt;5),D111&amp;#REF!,D111&amp;"9"))</f>
        <v>ZZZ9</v>
      </c>
      <c r="L111" s="152">
        <f t="shared" si="3"/>
        <v>999</v>
      </c>
      <c r="M111" s="172">
        <f t="shared" si="4"/>
        <v>999</v>
      </c>
      <c r="N111" s="170"/>
      <c r="O111" s="93"/>
      <c r="P111" s="109">
        <f t="shared" si="5"/>
        <v>999</v>
      </c>
      <c r="Q111" s="93"/>
    </row>
    <row r="112" spans="1:17" s="11" customFormat="1" ht="18.899999999999999" customHeight="1" x14ac:dyDescent="0.25">
      <c r="A112" s="153">
        <v>106</v>
      </c>
      <c r="B112" s="91"/>
      <c r="C112" s="91"/>
      <c r="D112" s="92"/>
      <c r="E112" s="166"/>
      <c r="F112" s="93"/>
      <c r="G112" s="93"/>
      <c r="H112" s="277"/>
      <c r="I112" s="173"/>
      <c r="J112" s="150" t="e">
        <f>IF(AND(Q112="",#REF!&gt;0,#REF!&lt;5),K112,)</f>
        <v>#REF!</v>
      </c>
      <c r="K112" s="148" t="str">
        <f>IF(D112="","ZZZ9",IF(AND(#REF!&gt;0,#REF!&lt;5),D112&amp;#REF!,D112&amp;"9"))</f>
        <v>ZZZ9</v>
      </c>
      <c r="L112" s="152">
        <f t="shared" si="3"/>
        <v>999</v>
      </c>
      <c r="M112" s="172">
        <f t="shared" si="4"/>
        <v>999</v>
      </c>
      <c r="N112" s="170"/>
      <c r="O112" s="93"/>
      <c r="P112" s="109">
        <f t="shared" si="5"/>
        <v>999</v>
      </c>
      <c r="Q112" s="93"/>
    </row>
    <row r="113" spans="1:17" s="11" customFormat="1" ht="18.899999999999999" customHeight="1" x14ac:dyDescent="0.25">
      <c r="A113" s="153">
        <v>107</v>
      </c>
      <c r="B113" s="91"/>
      <c r="C113" s="91"/>
      <c r="D113" s="92"/>
      <c r="E113" s="166"/>
      <c r="F113" s="93"/>
      <c r="G113" s="93"/>
      <c r="H113" s="277"/>
      <c r="I113" s="173"/>
      <c r="J113" s="150" t="e">
        <f>IF(AND(Q113="",#REF!&gt;0,#REF!&lt;5),K113,)</f>
        <v>#REF!</v>
      </c>
      <c r="K113" s="148" t="str">
        <f>IF(D113="","ZZZ9",IF(AND(#REF!&gt;0,#REF!&lt;5),D113&amp;#REF!,D113&amp;"9"))</f>
        <v>ZZZ9</v>
      </c>
      <c r="L113" s="152">
        <f t="shared" si="3"/>
        <v>999</v>
      </c>
      <c r="M113" s="172">
        <f t="shared" si="4"/>
        <v>999</v>
      </c>
      <c r="N113" s="170"/>
      <c r="O113" s="93"/>
      <c r="P113" s="109">
        <f t="shared" si="5"/>
        <v>999</v>
      </c>
      <c r="Q113" s="93"/>
    </row>
    <row r="114" spans="1:17" s="11" customFormat="1" ht="18.899999999999999" customHeight="1" x14ac:dyDescent="0.25">
      <c r="A114" s="153">
        <v>108</v>
      </c>
      <c r="B114" s="91"/>
      <c r="C114" s="91"/>
      <c r="D114" s="92"/>
      <c r="E114" s="166"/>
      <c r="F114" s="93"/>
      <c r="G114" s="93"/>
      <c r="H114" s="277"/>
      <c r="I114" s="173"/>
      <c r="J114" s="150" t="e">
        <f>IF(AND(Q114="",#REF!&gt;0,#REF!&lt;5),K114,)</f>
        <v>#REF!</v>
      </c>
      <c r="K114" s="148" t="str">
        <f>IF(D114="","ZZZ9",IF(AND(#REF!&gt;0,#REF!&lt;5),D114&amp;#REF!,D114&amp;"9"))</f>
        <v>ZZZ9</v>
      </c>
      <c r="L114" s="152">
        <f t="shared" si="3"/>
        <v>999</v>
      </c>
      <c r="M114" s="172">
        <f t="shared" si="4"/>
        <v>999</v>
      </c>
      <c r="N114" s="170"/>
      <c r="O114" s="93"/>
      <c r="P114" s="109">
        <f t="shared" si="5"/>
        <v>999</v>
      </c>
      <c r="Q114" s="93"/>
    </row>
    <row r="115" spans="1:17" s="11" customFormat="1" ht="18.899999999999999" customHeight="1" x14ac:dyDescent="0.25">
      <c r="A115" s="153">
        <v>109</v>
      </c>
      <c r="B115" s="91"/>
      <c r="C115" s="91"/>
      <c r="D115" s="92"/>
      <c r="E115" s="166"/>
      <c r="F115" s="93"/>
      <c r="G115" s="93"/>
      <c r="H115" s="277"/>
      <c r="I115" s="173"/>
      <c r="J115" s="150" t="e">
        <f>IF(AND(Q115="",#REF!&gt;0,#REF!&lt;5),K115,)</f>
        <v>#REF!</v>
      </c>
      <c r="K115" s="148" t="str">
        <f>IF(D115="","ZZZ9",IF(AND(#REF!&gt;0,#REF!&lt;5),D115&amp;#REF!,D115&amp;"9"))</f>
        <v>ZZZ9</v>
      </c>
      <c r="L115" s="152">
        <f t="shared" si="3"/>
        <v>999</v>
      </c>
      <c r="M115" s="172">
        <f t="shared" si="4"/>
        <v>999</v>
      </c>
      <c r="N115" s="170"/>
      <c r="O115" s="93"/>
      <c r="P115" s="109">
        <f t="shared" si="5"/>
        <v>999</v>
      </c>
      <c r="Q115" s="93"/>
    </row>
    <row r="116" spans="1:17" s="11" customFormat="1" ht="18.899999999999999" customHeight="1" x14ac:dyDescent="0.25">
      <c r="A116" s="153">
        <v>110</v>
      </c>
      <c r="B116" s="91"/>
      <c r="C116" s="91"/>
      <c r="D116" s="92"/>
      <c r="E116" s="166"/>
      <c r="F116" s="93"/>
      <c r="G116" s="93"/>
      <c r="H116" s="277"/>
      <c r="I116" s="173"/>
      <c r="J116" s="150" t="e">
        <f>IF(AND(Q116="",#REF!&gt;0,#REF!&lt;5),K116,)</f>
        <v>#REF!</v>
      </c>
      <c r="K116" s="148" t="str">
        <f>IF(D116="","ZZZ9",IF(AND(#REF!&gt;0,#REF!&lt;5),D116&amp;#REF!,D116&amp;"9"))</f>
        <v>ZZZ9</v>
      </c>
      <c r="L116" s="152">
        <f t="shared" si="3"/>
        <v>999</v>
      </c>
      <c r="M116" s="172">
        <f t="shared" si="4"/>
        <v>999</v>
      </c>
      <c r="N116" s="170"/>
      <c r="O116" s="93"/>
      <c r="P116" s="109">
        <f t="shared" si="5"/>
        <v>999</v>
      </c>
      <c r="Q116" s="93"/>
    </row>
    <row r="117" spans="1:17" s="11" customFormat="1" ht="18.899999999999999" customHeight="1" x14ac:dyDescent="0.25">
      <c r="A117" s="153">
        <v>111</v>
      </c>
      <c r="B117" s="91"/>
      <c r="C117" s="91"/>
      <c r="D117" s="92"/>
      <c r="E117" s="166"/>
      <c r="F117" s="93"/>
      <c r="G117" s="93"/>
      <c r="H117" s="277"/>
      <c r="I117" s="173"/>
      <c r="J117" s="150" t="e">
        <f>IF(AND(Q117="",#REF!&gt;0,#REF!&lt;5),K117,)</f>
        <v>#REF!</v>
      </c>
      <c r="K117" s="148" t="str">
        <f>IF(D117="","ZZZ9",IF(AND(#REF!&gt;0,#REF!&lt;5),D117&amp;#REF!,D117&amp;"9"))</f>
        <v>ZZZ9</v>
      </c>
      <c r="L117" s="152">
        <f t="shared" si="3"/>
        <v>999</v>
      </c>
      <c r="M117" s="172">
        <f t="shared" si="4"/>
        <v>999</v>
      </c>
      <c r="N117" s="170"/>
      <c r="O117" s="93"/>
      <c r="P117" s="109">
        <f t="shared" si="5"/>
        <v>999</v>
      </c>
      <c r="Q117" s="93"/>
    </row>
    <row r="118" spans="1:17" s="11" customFormat="1" ht="18.899999999999999" customHeight="1" x14ac:dyDescent="0.25">
      <c r="A118" s="153">
        <v>112</v>
      </c>
      <c r="B118" s="91"/>
      <c r="C118" s="91"/>
      <c r="D118" s="92"/>
      <c r="E118" s="166"/>
      <c r="F118" s="93"/>
      <c r="G118" s="93"/>
      <c r="H118" s="277"/>
      <c r="I118" s="173"/>
      <c r="J118" s="150" t="e">
        <f>IF(AND(Q118="",#REF!&gt;0,#REF!&lt;5),K118,)</f>
        <v>#REF!</v>
      </c>
      <c r="K118" s="148" t="str">
        <f>IF(D118="","ZZZ9",IF(AND(#REF!&gt;0,#REF!&lt;5),D118&amp;#REF!,D118&amp;"9"))</f>
        <v>ZZZ9</v>
      </c>
      <c r="L118" s="152">
        <f t="shared" si="3"/>
        <v>999</v>
      </c>
      <c r="M118" s="172">
        <f t="shared" si="4"/>
        <v>999</v>
      </c>
      <c r="N118" s="170"/>
      <c r="O118" s="93"/>
      <c r="P118" s="109">
        <f t="shared" si="5"/>
        <v>999</v>
      </c>
      <c r="Q118" s="93"/>
    </row>
    <row r="119" spans="1:17" s="11" customFormat="1" ht="18.899999999999999" customHeight="1" x14ac:dyDescent="0.25">
      <c r="A119" s="153">
        <v>113</v>
      </c>
      <c r="B119" s="91"/>
      <c r="C119" s="91"/>
      <c r="D119" s="92"/>
      <c r="E119" s="166"/>
      <c r="F119" s="93"/>
      <c r="G119" s="93"/>
      <c r="H119" s="277"/>
      <c r="I119" s="173"/>
      <c r="J119" s="150" t="e">
        <f>IF(AND(Q119="",#REF!&gt;0,#REF!&lt;5),K119,)</f>
        <v>#REF!</v>
      </c>
      <c r="K119" s="148" t="str">
        <f>IF(D119="","ZZZ9",IF(AND(#REF!&gt;0,#REF!&lt;5),D119&amp;#REF!,D119&amp;"9"))</f>
        <v>ZZZ9</v>
      </c>
      <c r="L119" s="152">
        <f t="shared" si="3"/>
        <v>999</v>
      </c>
      <c r="M119" s="172">
        <f t="shared" si="4"/>
        <v>999</v>
      </c>
      <c r="N119" s="170"/>
      <c r="O119" s="93"/>
      <c r="P119" s="109">
        <f t="shared" si="5"/>
        <v>999</v>
      </c>
      <c r="Q119" s="93"/>
    </row>
    <row r="120" spans="1:17" s="11" customFormat="1" ht="18.899999999999999" customHeight="1" x14ac:dyDescent="0.25">
      <c r="A120" s="153">
        <v>114</v>
      </c>
      <c r="B120" s="91"/>
      <c r="C120" s="91"/>
      <c r="D120" s="92"/>
      <c r="E120" s="166"/>
      <c r="F120" s="93"/>
      <c r="G120" s="93"/>
      <c r="H120" s="277"/>
      <c r="I120" s="173"/>
      <c r="J120" s="150" t="e">
        <f>IF(AND(Q120="",#REF!&gt;0,#REF!&lt;5),K120,)</f>
        <v>#REF!</v>
      </c>
      <c r="K120" s="148" t="str">
        <f>IF(D120="","ZZZ9",IF(AND(#REF!&gt;0,#REF!&lt;5),D120&amp;#REF!,D120&amp;"9"))</f>
        <v>ZZZ9</v>
      </c>
      <c r="L120" s="152">
        <f t="shared" si="3"/>
        <v>999</v>
      </c>
      <c r="M120" s="172">
        <f t="shared" si="4"/>
        <v>999</v>
      </c>
      <c r="N120" s="170"/>
      <c r="O120" s="93"/>
      <c r="P120" s="109">
        <f t="shared" si="5"/>
        <v>999</v>
      </c>
      <c r="Q120" s="93"/>
    </row>
    <row r="121" spans="1:17" s="11" customFormat="1" ht="18.899999999999999" customHeight="1" x14ac:dyDescent="0.25">
      <c r="A121" s="153">
        <v>115</v>
      </c>
      <c r="B121" s="91"/>
      <c r="C121" s="91"/>
      <c r="D121" s="92"/>
      <c r="E121" s="166"/>
      <c r="F121" s="93"/>
      <c r="G121" s="93"/>
      <c r="H121" s="277"/>
      <c r="I121" s="173"/>
      <c r="J121" s="150" t="e">
        <f>IF(AND(Q121="",#REF!&gt;0,#REF!&lt;5),K121,)</f>
        <v>#REF!</v>
      </c>
      <c r="K121" s="148" t="str">
        <f>IF(D121="","ZZZ9",IF(AND(#REF!&gt;0,#REF!&lt;5),D121&amp;#REF!,D121&amp;"9"))</f>
        <v>ZZZ9</v>
      </c>
      <c r="L121" s="152">
        <f t="shared" si="3"/>
        <v>999</v>
      </c>
      <c r="M121" s="172">
        <f t="shared" si="4"/>
        <v>999</v>
      </c>
      <c r="N121" s="170"/>
      <c r="O121" s="93"/>
      <c r="P121" s="109">
        <f t="shared" si="5"/>
        <v>999</v>
      </c>
      <c r="Q121" s="93"/>
    </row>
    <row r="122" spans="1:17" s="11" customFormat="1" ht="18.899999999999999" customHeight="1" x14ac:dyDescent="0.25">
      <c r="A122" s="153">
        <v>116</v>
      </c>
      <c r="B122" s="91"/>
      <c r="C122" s="91"/>
      <c r="D122" s="92"/>
      <c r="E122" s="166"/>
      <c r="F122" s="93"/>
      <c r="G122" s="93"/>
      <c r="H122" s="277"/>
      <c r="I122" s="173"/>
      <c r="J122" s="150" t="e">
        <f>IF(AND(Q122="",#REF!&gt;0,#REF!&lt;5),K122,)</f>
        <v>#REF!</v>
      </c>
      <c r="K122" s="148" t="str">
        <f>IF(D122="","ZZZ9",IF(AND(#REF!&gt;0,#REF!&lt;5),D122&amp;#REF!,D122&amp;"9"))</f>
        <v>ZZZ9</v>
      </c>
      <c r="L122" s="152">
        <f t="shared" si="3"/>
        <v>999</v>
      </c>
      <c r="M122" s="172">
        <f t="shared" si="4"/>
        <v>999</v>
      </c>
      <c r="N122" s="170"/>
      <c r="O122" s="93"/>
      <c r="P122" s="109">
        <f t="shared" si="5"/>
        <v>999</v>
      </c>
      <c r="Q122" s="93"/>
    </row>
    <row r="123" spans="1:17" s="11" customFormat="1" ht="18.899999999999999" customHeight="1" x14ac:dyDescent="0.25">
      <c r="A123" s="153">
        <v>117</v>
      </c>
      <c r="B123" s="91"/>
      <c r="C123" s="91"/>
      <c r="D123" s="92"/>
      <c r="E123" s="166"/>
      <c r="F123" s="93"/>
      <c r="G123" s="93"/>
      <c r="H123" s="277"/>
      <c r="I123" s="173"/>
      <c r="J123" s="150" t="e">
        <f>IF(AND(Q123="",#REF!&gt;0,#REF!&lt;5),K123,)</f>
        <v>#REF!</v>
      </c>
      <c r="K123" s="148" t="str">
        <f>IF(D123="","ZZZ9",IF(AND(#REF!&gt;0,#REF!&lt;5),D123&amp;#REF!,D123&amp;"9"))</f>
        <v>ZZZ9</v>
      </c>
      <c r="L123" s="152">
        <f t="shared" si="3"/>
        <v>999</v>
      </c>
      <c r="M123" s="172">
        <f t="shared" si="4"/>
        <v>999</v>
      </c>
      <c r="N123" s="170"/>
      <c r="O123" s="93"/>
      <c r="P123" s="109">
        <f t="shared" si="5"/>
        <v>999</v>
      </c>
      <c r="Q123" s="93"/>
    </row>
    <row r="124" spans="1:17" s="11" customFormat="1" ht="18.899999999999999" customHeight="1" x14ac:dyDescent="0.25">
      <c r="A124" s="153">
        <v>118</v>
      </c>
      <c r="B124" s="91"/>
      <c r="C124" s="91"/>
      <c r="D124" s="92"/>
      <c r="E124" s="166"/>
      <c r="F124" s="93"/>
      <c r="G124" s="93"/>
      <c r="H124" s="277"/>
      <c r="I124" s="173"/>
      <c r="J124" s="150" t="e">
        <f>IF(AND(Q124="",#REF!&gt;0,#REF!&lt;5),K124,)</f>
        <v>#REF!</v>
      </c>
      <c r="K124" s="148" t="str">
        <f>IF(D124="","ZZZ9",IF(AND(#REF!&gt;0,#REF!&lt;5),D124&amp;#REF!,D124&amp;"9"))</f>
        <v>ZZZ9</v>
      </c>
      <c r="L124" s="152">
        <f t="shared" si="3"/>
        <v>999</v>
      </c>
      <c r="M124" s="172">
        <f t="shared" si="4"/>
        <v>999</v>
      </c>
      <c r="N124" s="170"/>
      <c r="O124" s="93"/>
      <c r="P124" s="109">
        <f t="shared" si="5"/>
        <v>999</v>
      </c>
      <c r="Q124" s="93"/>
    </row>
    <row r="125" spans="1:17" s="11" customFormat="1" ht="18.899999999999999" customHeight="1" x14ac:dyDescent="0.25">
      <c r="A125" s="153">
        <v>119</v>
      </c>
      <c r="B125" s="91"/>
      <c r="C125" s="91"/>
      <c r="D125" s="92"/>
      <c r="E125" s="166"/>
      <c r="F125" s="93"/>
      <c r="G125" s="93"/>
      <c r="H125" s="277"/>
      <c r="I125" s="173"/>
      <c r="J125" s="150" t="e">
        <f>IF(AND(Q125="",#REF!&gt;0,#REF!&lt;5),K125,)</f>
        <v>#REF!</v>
      </c>
      <c r="K125" s="148" t="str">
        <f>IF(D125="","ZZZ9",IF(AND(#REF!&gt;0,#REF!&lt;5),D125&amp;#REF!,D125&amp;"9"))</f>
        <v>ZZZ9</v>
      </c>
      <c r="L125" s="152">
        <f t="shared" si="3"/>
        <v>999</v>
      </c>
      <c r="M125" s="172">
        <f t="shared" si="4"/>
        <v>999</v>
      </c>
      <c r="N125" s="170"/>
      <c r="O125" s="93"/>
      <c r="P125" s="109">
        <f t="shared" si="5"/>
        <v>999</v>
      </c>
      <c r="Q125" s="93"/>
    </row>
    <row r="126" spans="1:17" s="11" customFormat="1" ht="18.899999999999999" customHeight="1" x14ac:dyDescent="0.25">
      <c r="A126" s="153">
        <v>120</v>
      </c>
      <c r="B126" s="91"/>
      <c r="C126" s="91"/>
      <c r="D126" s="92"/>
      <c r="E126" s="166"/>
      <c r="F126" s="93"/>
      <c r="G126" s="93"/>
      <c r="H126" s="277"/>
      <c r="I126" s="173"/>
      <c r="J126" s="150" t="e">
        <f>IF(AND(Q126="",#REF!&gt;0,#REF!&lt;5),K126,)</f>
        <v>#REF!</v>
      </c>
      <c r="K126" s="148" t="str">
        <f>IF(D126="","ZZZ9",IF(AND(#REF!&gt;0,#REF!&lt;5),D126&amp;#REF!,D126&amp;"9"))</f>
        <v>ZZZ9</v>
      </c>
      <c r="L126" s="152">
        <f t="shared" si="3"/>
        <v>999</v>
      </c>
      <c r="M126" s="172">
        <f t="shared" si="4"/>
        <v>999</v>
      </c>
      <c r="N126" s="170"/>
      <c r="O126" s="93"/>
      <c r="P126" s="109">
        <f t="shared" si="5"/>
        <v>999</v>
      </c>
      <c r="Q126" s="93"/>
    </row>
    <row r="127" spans="1:17" s="11" customFormat="1" ht="18.899999999999999" customHeight="1" x14ac:dyDescent="0.25">
      <c r="A127" s="153">
        <v>121</v>
      </c>
      <c r="B127" s="91"/>
      <c r="C127" s="91"/>
      <c r="D127" s="92"/>
      <c r="E127" s="166"/>
      <c r="F127" s="93"/>
      <c r="G127" s="93"/>
      <c r="H127" s="277"/>
      <c r="I127" s="173"/>
      <c r="J127" s="150" t="e">
        <f>IF(AND(Q127="",#REF!&gt;0,#REF!&lt;5),K127,)</f>
        <v>#REF!</v>
      </c>
      <c r="K127" s="148" t="str">
        <f>IF(D127="","ZZZ9",IF(AND(#REF!&gt;0,#REF!&lt;5),D127&amp;#REF!,D127&amp;"9"))</f>
        <v>ZZZ9</v>
      </c>
      <c r="L127" s="152">
        <f t="shared" si="3"/>
        <v>999</v>
      </c>
      <c r="M127" s="172">
        <f t="shared" si="4"/>
        <v>999</v>
      </c>
      <c r="N127" s="170"/>
      <c r="O127" s="93"/>
      <c r="P127" s="109">
        <f t="shared" si="5"/>
        <v>999</v>
      </c>
      <c r="Q127" s="93"/>
    </row>
    <row r="128" spans="1:17" s="11" customFormat="1" ht="18.899999999999999" customHeight="1" x14ac:dyDescent="0.25">
      <c r="A128" s="153">
        <v>122</v>
      </c>
      <c r="B128" s="91"/>
      <c r="C128" s="91"/>
      <c r="D128" s="92"/>
      <c r="E128" s="166"/>
      <c r="F128" s="93"/>
      <c r="G128" s="93"/>
      <c r="H128" s="277"/>
      <c r="I128" s="173"/>
      <c r="J128" s="150" t="e">
        <f>IF(AND(Q128="",#REF!&gt;0,#REF!&lt;5),K128,)</f>
        <v>#REF!</v>
      </c>
      <c r="K128" s="148" t="str">
        <f>IF(D128="","ZZZ9",IF(AND(#REF!&gt;0,#REF!&lt;5),D128&amp;#REF!,D128&amp;"9"))</f>
        <v>ZZZ9</v>
      </c>
      <c r="L128" s="152">
        <f t="shared" si="3"/>
        <v>999</v>
      </c>
      <c r="M128" s="172">
        <f t="shared" si="4"/>
        <v>999</v>
      </c>
      <c r="N128" s="170"/>
      <c r="O128" s="93"/>
      <c r="P128" s="109">
        <f t="shared" si="5"/>
        <v>999</v>
      </c>
      <c r="Q128" s="93"/>
    </row>
    <row r="129" spans="1:17" s="11" customFormat="1" ht="18.899999999999999" customHeight="1" x14ac:dyDescent="0.25">
      <c r="A129" s="153">
        <v>123</v>
      </c>
      <c r="B129" s="91"/>
      <c r="C129" s="91"/>
      <c r="D129" s="92"/>
      <c r="E129" s="166"/>
      <c r="F129" s="93"/>
      <c r="G129" s="93"/>
      <c r="H129" s="277"/>
      <c r="I129" s="173"/>
      <c r="J129" s="150" t="e">
        <f>IF(AND(Q129="",#REF!&gt;0,#REF!&lt;5),K129,)</f>
        <v>#REF!</v>
      </c>
      <c r="K129" s="148" t="str">
        <f>IF(D129="","ZZZ9",IF(AND(#REF!&gt;0,#REF!&lt;5),D129&amp;#REF!,D129&amp;"9"))</f>
        <v>ZZZ9</v>
      </c>
      <c r="L129" s="152">
        <f t="shared" si="3"/>
        <v>999</v>
      </c>
      <c r="M129" s="172">
        <f t="shared" si="4"/>
        <v>999</v>
      </c>
      <c r="N129" s="170"/>
      <c r="O129" s="93"/>
      <c r="P129" s="109">
        <f t="shared" si="5"/>
        <v>999</v>
      </c>
      <c r="Q129" s="93"/>
    </row>
    <row r="130" spans="1:17" s="11" customFormat="1" ht="18.899999999999999" customHeight="1" x14ac:dyDescent="0.25">
      <c r="A130" s="153">
        <v>124</v>
      </c>
      <c r="B130" s="91"/>
      <c r="C130" s="91"/>
      <c r="D130" s="92"/>
      <c r="E130" s="166"/>
      <c r="F130" s="93"/>
      <c r="G130" s="93"/>
      <c r="H130" s="277"/>
      <c r="I130" s="173"/>
      <c r="J130" s="150" t="e">
        <f>IF(AND(Q130="",#REF!&gt;0,#REF!&lt;5),K130,)</f>
        <v>#REF!</v>
      </c>
      <c r="K130" s="148" t="str">
        <f>IF(D130="","ZZZ9",IF(AND(#REF!&gt;0,#REF!&lt;5),D130&amp;#REF!,D130&amp;"9"))</f>
        <v>ZZZ9</v>
      </c>
      <c r="L130" s="152">
        <f t="shared" si="3"/>
        <v>999</v>
      </c>
      <c r="M130" s="172">
        <f t="shared" si="4"/>
        <v>999</v>
      </c>
      <c r="N130" s="170"/>
      <c r="O130" s="93"/>
      <c r="P130" s="109">
        <f t="shared" si="5"/>
        <v>999</v>
      </c>
      <c r="Q130" s="93"/>
    </row>
    <row r="131" spans="1:17" s="11" customFormat="1" ht="18.899999999999999" customHeight="1" x14ac:dyDescent="0.25">
      <c r="A131" s="153">
        <v>125</v>
      </c>
      <c r="B131" s="91"/>
      <c r="C131" s="91"/>
      <c r="D131" s="92"/>
      <c r="E131" s="166"/>
      <c r="F131" s="93"/>
      <c r="G131" s="93"/>
      <c r="H131" s="277"/>
      <c r="I131" s="173"/>
      <c r="J131" s="150" t="e">
        <f>IF(AND(Q131="",#REF!&gt;0,#REF!&lt;5),K131,)</f>
        <v>#REF!</v>
      </c>
      <c r="K131" s="148" t="str">
        <f>IF(D131="","ZZZ9",IF(AND(#REF!&gt;0,#REF!&lt;5),D131&amp;#REF!,D131&amp;"9"))</f>
        <v>ZZZ9</v>
      </c>
      <c r="L131" s="152">
        <f t="shared" si="3"/>
        <v>999</v>
      </c>
      <c r="M131" s="172">
        <f t="shared" si="4"/>
        <v>999</v>
      </c>
      <c r="N131" s="170"/>
      <c r="O131" s="93"/>
      <c r="P131" s="109">
        <f t="shared" si="5"/>
        <v>999</v>
      </c>
      <c r="Q131" s="93"/>
    </row>
    <row r="132" spans="1:17" s="11" customFormat="1" ht="18.899999999999999" customHeight="1" x14ac:dyDescent="0.25">
      <c r="A132" s="153">
        <v>126</v>
      </c>
      <c r="B132" s="91"/>
      <c r="C132" s="91"/>
      <c r="D132" s="92"/>
      <c r="E132" s="166"/>
      <c r="F132" s="93"/>
      <c r="G132" s="93"/>
      <c r="H132" s="277"/>
      <c r="I132" s="173"/>
      <c r="J132" s="150" t="e">
        <f>IF(AND(Q132="",#REF!&gt;0,#REF!&lt;5),K132,)</f>
        <v>#REF!</v>
      </c>
      <c r="K132" s="148" t="str">
        <f>IF(D132="","ZZZ9",IF(AND(#REF!&gt;0,#REF!&lt;5),D132&amp;#REF!,D132&amp;"9"))</f>
        <v>ZZZ9</v>
      </c>
      <c r="L132" s="152">
        <f t="shared" si="3"/>
        <v>999</v>
      </c>
      <c r="M132" s="172">
        <f t="shared" si="4"/>
        <v>999</v>
      </c>
      <c r="N132" s="170"/>
      <c r="O132" s="93"/>
      <c r="P132" s="109">
        <f t="shared" si="5"/>
        <v>999</v>
      </c>
      <c r="Q132" s="93"/>
    </row>
    <row r="133" spans="1:17" s="11" customFormat="1" ht="18.899999999999999" customHeight="1" x14ac:dyDescent="0.25">
      <c r="A133" s="153">
        <v>127</v>
      </c>
      <c r="B133" s="91"/>
      <c r="C133" s="91"/>
      <c r="D133" s="92"/>
      <c r="E133" s="166"/>
      <c r="F133" s="93"/>
      <c r="G133" s="93"/>
      <c r="H133" s="277"/>
      <c r="I133" s="173"/>
      <c r="J133" s="150" t="e">
        <f>IF(AND(Q133="",#REF!&gt;0,#REF!&lt;5),K133,)</f>
        <v>#REF!</v>
      </c>
      <c r="K133" s="148" t="str">
        <f>IF(D133="","ZZZ9",IF(AND(#REF!&gt;0,#REF!&lt;5),D133&amp;#REF!,D133&amp;"9"))</f>
        <v>ZZZ9</v>
      </c>
      <c r="L133" s="152">
        <f t="shared" si="3"/>
        <v>999</v>
      </c>
      <c r="M133" s="172">
        <f t="shared" si="4"/>
        <v>999</v>
      </c>
      <c r="N133" s="170"/>
      <c r="O133" s="93"/>
      <c r="P133" s="109">
        <f t="shared" si="5"/>
        <v>999</v>
      </c>
      <c r="Q133" s="93"/>
    </row>
    <row r="134" spans="1:17" s="11" customFormat="1" ht="18.899999999999999" customHeight="1" x14ac:dyDescent="0.25">
      <c r="A134" s="153">
        <v>128</v>
      </c>
      <c r="B134" s="91"/>
      <c r="C134" s="91"/>
      <c r="D134" s="92"/>
      <c r="E134" s="166"/>
      <c r="F134" s="93"/>
      <c r="G134" s="93"/>
      <c r="H134" s="277"/>
      <c r="I134" s="173"/>
      <c r="J134" s="150" t="e">
        <f>IF(AND(Q134="",#REF!&gt;0,#REF!&lt;5),K134,)</f>
        <v>#REF!</v>
      </c>
      <c r="K134" s="148" t="str">
        <f>IF(D134="","ZZZ9",IF(AND(#REF!&gt;0,#REF!&lt;5),D134&amp;#REF!,D134&amp;"9"))</f>
        <v>ZZZ9</v>
      </c>
      <c r="L134" s="152">
        <f t="shared" si="3"/>
        <v>999</v>
      </c>
      <c r="M134" s="172">
        <f t="shared" si="4"/>
        <v>999</v>
      </c>
      <c r="N134" s="170"/>
      <c r="O134" s="173"/>
      <c r="P134" s="174">
        <f t="shared" si="5"/>
        <v>999</v>
      </c>
      <c r="Q134" s="173"/>
    </row>
    <row r="135" spans="1:17" x14ac:dyDescent="0.25">
      <c r="A135" s="153">
        <v>129</v>
      </c>
      <c r="B135" s="91"/>
      <c r="C135" s="91"/>
      <c r="D135" s="92"/>
      <c r="E135" s="166"/>
      <c r="F135" s="93"/>
      <c r="G135" s="93"/>
      <c r="H135" s="277"/>
      <c r="I135" s="173"/>
      <c r="J135" s="150" t="e">
        <f>IF(AND(Q135="",#REF!&gt;0,#REF!&lt;5),K135,)</f>
        <v>#REF!</v>
      </c>
      <c r="K135" s="148" t="str">
        <f>IF(D135="","ZZZ9",IF(AND(#REF!&gt;0,#REF!&lt;5),D135&amp;#REF!,D135&amp;"9"))</f>
        <v>ZZZ9</v>
      </c>
      <c r="L135" s="152">
        <f t="shared" si="3"/>
        <v>999</v>
      </c>
      <c r="M135" s="172">
        <f t="shared" si="4"/>
        <v>999</v>
      </c>
      <c r="N135" s="170"/>
      <c r="O135" s="93"/>
      <c r="P135" s="109">
        <f t="shared" si="5"/>
        <v>999</v>
      </c>
      <c r="Q135" s="93"/>
    </row>
    <row r="136" spans="1:17" x14ac:dyDescent="0.25">
      <c r="A136" s="153">
        <v>130</v>
      </c>
      <c r="B136" s="91"/>
      <c r="C136" s="91"/>
      <c r="D136" s="92"/>
      <c r="E136" s="166"/>
      <c r="F136" s="93"/>
      <c r="G136" s="93"/>
      <c r="H136" s="277"/>
      <c r="I136" s="173"/>
      <c r="J136" s="150" t="e">
        <f>IF(AND(Q136="",#REF!&gt;0,#REF!&lt;5),K136,)</f>
        <v>#REF!</v>
      </c>
      <c r="K136" s="148" t="str">
        <f>IF(D136="","ZZZ9",IF(AND(#REF!&gt;0,#REF!&lt;5),D136&amp;#REF!,D136&amp;"9"))</f>
        <v>ZZZ9</v>
      </c>
      <c r="L136" s="152">
        <f t="shared" si="3"/>
        <v>999</v>
      </c>
      <c r="M136" s="172">
        <f t="shared" si="4"/>
        <v>999</v>
      </c>
      <c r="N136" s="170"/>
      <c r="O136" s="93"/>
      <c r="P136" s="109">
        <f t="shared" si="5"/>
        <v>999</v>
      </c>
      <c r="Q136" s="93"/>
    </row>
    <row r="137" spans="1:17" x14ac:dyDescent="0.25">
      <c r="A137" s="153">
        <v>131</v>
      </c>
      <c r="B137" s="91"/>
      <c r="C137" s="91"/>
      <c r="D137" s="92"/>
      <c r="E137" s="166"/>
      <c r="F137" s="93"/>
      <c r="G137" s="93"/>
      <c r="H137" s="277"/>
      <c r="I137" s="173"/>
      <c r="J137" s="150" t="e">
        <f>IF(AND(Q137="",#REF!&gt;0,#REF!&lt;5),K137,)</f>
        <v>#REF!</v>
      </c>
      <c r="K137" s="148" t="str">
        <f>IF(D137="","ZZZ9",IF(AND(#REF!&gt;0,#REF!&lt;5),D137&amp;#REF!,D137&amp;"9"))</f>
        <v>ZZZ9</v>
      </c>
      <c r="L137" s="152">
        <f t="shared" si="3"/>
        <v>999</v>
      </c>
      <c r="M137" s="172">
        <f t="shared" si="4"/>
        <v>999</v>
      </c>
      <c r="N137" s="170"/>
      <c r="O137" s="93"/>
      <c r="P137" s="109">
        <f t="shared" si="5"/>
        <v>999</v>
      </c>
      <c r="Q137" s="93"/>
    </row>
    <row r="138" spans="1:17" x14ac:dyDescent="0.25">
      <c r="A138" s="153">
        <v>132</v>
      </c>
      <c r="B138" s="91"/>
      <c r="C138" s="91"/>
      <c r="D138" s="92"/>
      <c r="E138" s="166"/>
      <c r="F138" s="93"/>
      <c r="G138" s="93"/>
      <c r="H138" s="277"/>
      <c r="I138" s="173"/>
      <c r="J138" s="150" t="e">
        <f>IF(AND(Q138="",#REF!&gt;0,#REF!&lt;5),K138,)</f>
        <v>#REF!</v>
      </c>
      <c r="K138" s="148" t="str">
        <f>IF(D138="","ZZZ9",IF(AND(#REF!&gt;0,#REF!&lt;5),D138&amp;#REF!,D138&amp;"9"))</f>
        <v>ZZZ9</v>
      </c>
      <c r="L138" s="152">
        <f t="shared" si="3"/>
        <v>999</v>
      </c>
      <c r="M138" s="172">
        <f t="shared" si="4"/>
        <v>999</v>
      </c>
      <c r="N138" s="170"/>
      <c r="O138" s="93"/>
      <c r="P138" s="109">
        <f t="shared" si="5"/>
        <v>999</v>
      </c>
      <c r="Q138" s="93"/>
    </row>
    <row r="139" spans="1:17" x14ac:dyDescent="0.25">
      <c r="A139" s="153">
        <v>133</v>
      </c>
      <c r="B139" s="91"/>
      <c r="C139" s="91"/>
      <c r="D139" s="92"/>
      <c r="E139" s="166"/>
      <c r="F139" s="93"/>
      <c r="G139" s="93"/>
      <c r="H139" s="277"/>
      <c r="I139" s="173"/>
      <c r="J139" s="150" t="e">
        <f>IF(AND(Q139="",#REF!&gt;0,#REF!&lt;5),K139,)</f>
        <v>#REF!</v>
      </c>
      <c r="K139" s="148" t="str">
        <f>IF(D139="","ZZZ9",IF(AND(#REF!&gt;0,#REF!&lt;5),D139&amp;#REF!,D139&amp;"9"))</f>
        <v>ZZZ9</v>
      </c>
      <c r="L139" s="152">
        <f t="shared" si="3"/>
        <v>999</v>
      </c>
      <c r="M139" s="172">
        <f t="shared" si="4"/>
        <v>999</v>
      </c>
      <c r="N139" s="170"/>
      <c r="O139" s="93"/>
      <c r="P139" s="109">
        <f t="shared" si="5"/>
        <v>999</v>
      </c>
      <c r="Q139" s="93"/>
    </row>
    <row r="140" spans="1:17" x14ac:dyDescent="0.25">
      <c r="A140" s="153">
        <v>134</v>
      </c>
      <c r="B140" s="91"/>
      <c r="C140" s="91"/>
      <c r="D140" s="92"/>
      <c r="E140" s="166"/>
      <c r="F140" s="93"/>
      <c r="G140" s="93"/>
      <c r="H140" s="277"/>
      <c r="I140" s="173"/>
      <c r="J140" s="150" t="e">
        <f>IF(AND(Q140="",#REF!&gt;0,#REF!&lt;5),K140,)</f>
        <v>#REF!</v>
      </c>
      <c r="K140" s="148" t="str">
        <f>IF(D140="","ZZZ9",IF(AND(#REF!&gt;0,#REF!&lt;5),D140&amp;#REF!,D140&amp;"9"))</f>
        <v>ZZZ9</v>
      </c>
      <c r="L140" s="152">
        <f t="shared" si="3"/>
        <v>999</v>
      </c>
      <c r="M140" s="172">
        <f t="shared" si="4"/>
        <v>999</v>
      </c>
      <c r="N140" s="170"/>
      <c r="O140" s="93"/>
      <c r="P140" s="109">
        <f t="shared" si="5"/>
        <v>999</v>
      </c>
      <c r="Q140" s="93"/>
    </row>
    <row r="141" spans="1:17" x14ac:dyDescent="0.25">
      <c r="A141" s="153">
        <v>135</v>
      </c>
      <c r="B141" s="91"/>
      <c r="C141" s="91"/>
      <c r="D141" s="92"/>
      <c r="E141" s="166"/>
      <c r="F141" s="93"/>
      <c r="G141" s="93"/>
      <c r="H141" s="277"/>
      <c r="I141" s="173"/>
      <c r="J141" s="150" t="e">
        <f>IF(AND(Q141="",#REF!&gt;0,#REF!&lt;5),K141,)</f>
        <v>#REF!</v>
      </c>
      <c r="K141" s="148" t="str">
        <f>IF(D141="","ZZZ9",IF(AND(#REF!&gt;0,#REF!&lt;5),D141&amp;#REF!,D141&amp;"9"))</f>
        <v>ZZZ9</v>
      </c>
      <c r="L141" s="152">
        <f t="shared" si="3"/>
        <v>999</v>
      </c>
      <c r="M141" s="172">
        <f t="shared" si="4"/>
        <v>999</v>
      </c>
      <c r="N141" s="170"/>
      <c r="O141" s="173"/>
      <c r="P141" s="174">
        <f t="shared" si="5"/>
        <v>999</v>
      </c>
      <c r="Q141" s="173"/>
    </row>
    <row r="142" spans="1:17" x14ac:dyDescent="0.25">
      <c r="A142" s="153">
        <v>136</v>
      </c>
      <c r="B142" s="91"/>
      <c r="C142" s="91"/>
      <c r="D142" s="92"/>
      <c r="E142" s="166"/>
      <c r="F142" s="93"/>
      <c r="G142" s="93"/>
      <c r="H142" s="277"/>
      <c r="I142" s="173"/>
      <c r="J142" s="150" t="e">
        <f>IF(AND(Q142="",#REF!&gt;0,#REF!&lt;5),K142,)</f>
        <v>#REF!</v>
      </c>
      <c r="K142" s="148" t="str">
        <f>IF(D142="","ZZZ9",IF(AND(#REF!&gt;0,#REF!&lt;5),D142&amp;#REF!,D142&amp;"9"))</f>
        <v>ZZZ9</v>
      </c>
      <c r="L142" s="152">
        <f t="shared" si="3"/>
        <v>999</v>
      </c>
      <c r="M142" s="172">
        <f t="shared" si="4"/>
        <v>999</v>
      </c>
      <c r="N142" s="170"/>
      <c r="O142" s="93"/>
      <c r="P142" s="109">
        <f t="shared" si="5"/>
        <v>999</v>
      </c>
      <c r="Q142" s="93"/>
    </row>
    <row r="143" spans="1:17" x14ac:dyDescent="0.25">
      <c r="A143" s="153">
        <v>137</v>
      </c>
      <c r="B143" s="91"/>
      <c r="C143" s="91"/>
      <c r="D143" s="92"/>
      <c r="E143" s="166"/>
      <c r="F143" s="93"/>
      <c r="G143" s="93"/>
      <c r="H143" s="277"/>
      <c r="I143" s="173"/>
      <c r="J143" s="150" t="e">
        <f>IF(AND(Q143="",#REF!&gt;0,#REF!&lt;5),K143,)</f>
        <v>#REF!</v>
      </c>
      <c r="K143" s="148" t="str">
        <f>IF(D143="","ZZZ9",IF(AND(#REF!&gt;0,#REF!&lt;5),D143&amp;#REF!,D143&amp;"9"))</f>
        <v>ZZZ9</v>
      </c>
      <c r="L143" s="152">
        <f t="shared" si="3"/>
        <v>999</v>
      </c>
      <c r="M143" s="172">
        <f t="shared" si="4"/>
        <v>999</v>
      </c>
      <c r="N143" s="170"/>
      <c r="O143" s="93"/>
      <c r="P143" s="109">
        <f t="shared" si="5"/>
        <v>999</v>
      </c>
      <c r="Q143" s="93"/>
    </row>
    <row r="144" spans="1:17" x14ac:dyDescent="0.25">
      <c r="A144" s="153">
        <v>138</v>
      </c>
      <c r="B144" s="91"/>
      <c r="C144" s="91"/>
      <c r="D144" s="92"/>
      <c r="E144" s="166"/>
      <c r="F144" s="93"/>
      <c r="G144" s="93"/>
      <c r="H144" s="277"/>
      <c r="I144" s="173"/>
      <c r="J144" s="150" t="e">
        <f>IF(AND(Q144="",#REF!&gt;0,#REF!&lt;5),K144,)</f>
        <v>#REF!</v>
      </c>
      <c r="K144" s="148" t="str">
        <f>IF(D144="","ZZZ9",IF(AND(#REF!&gt;0,#REF!&lt;5),D144&amp;#REF!,D144&amp;"9"))</f>
        <v>ZZZ9</v>
      </c>
      <c r="L144" s="152">
        <f t="shared" si="3"/>
        <v>999</v>
      </c>
      <c r="M144" s="172">
        <f t="shared" si="4"/>
        <v>999</v>
      </c>
      <c r="N144" s="170"/>
      <c r="O144" s="93"/>
      <c r="P144" s="109">
        <f t="shared" si="5"/>
        <v>999</v>
      </c>
      <c r="Q144" s="93"/>
    </row>
    <row r="145" spans="1:17" x14ac:dyDescent="0.25">
      <c r="A145" s="153">
        <v>139</v>
      </c>
      <c r="B145" s="91"/>
      <c r="C145" s="91"/>
      <c r="D145" s="92"/>
      <c r="E145" s="166"/>
      <c r="F145" s="93"/>
      <c r="G145" s="93"/>
      <c r="H145" s="277"/>
      <c r="I145" s="173"/>
      <c r="J145" s="150" t="e">
        <f>IF(AND(Q145="",#REF!&gt;0,#REF!&lt;5),K145,)</f>
        <v>#REF!</v>
      </c>
      <c r="K145" s="148" t="str">
        <f>IF(D145="","ZZZ9",IF(AND(#REF!&gt;0,#REF!&lt;5),D145&amp;#REF!,D145&amp;"9"))</f>
        <v>ZZZ9</v>
      </c>
      <c r="L145" s="152">
        <f t="shared" si="3"/>
        <v>999</v>
      </c>
      <c r="M145" s="172">
        <f t="shared" si="4"/>
        <v>999</v>
      </c>
      <c r="N145" s="170"/>
      <c r="O145" s="93"/>
      <c r="P145" s="109">
        <f t="shared" si="5"/>
        <v>999</v>
      </c>
      <c r="Q145" s="93"/>
    </row>
    <row r="146" spans="1:17" x14ac:dyDescent="0.25">
      <c r="A146" s="153">
        <v>140</v>
      </c>
      <c r="B146" s="91"/>
      <c r="C146" s="91"/>
      <c r="D146" s="92"/>
      <c r="E146" s="166"/>
      <c r="F146" s="93"/>
      <c r="G146" s="93"/>
      <c r="H146" s="277"/>
      <c r="I146" s="173"/>
      <c r="J146" s="150" t="e">
        <f>IF(AND(Q146="",#REF!&gt;0,#REF!&lt;5),K146,)</f>
        <v>#REF!</v>
      </c>
      <c r="K146" s="148" t="str">
        <f>IF(D146="","ZZZ9",IF(AND(#REF!&gt;0,#REF!&lt;5),D146&amp;#REF!,D146&amp;"9"))</f>
        <v>ZZZ9</v>
      </c>
      <c r="L146" s="152">
        <f t="shared" si="3"/>
        <v>999</v>
      </c>
      <c r="M146" s="172">
        <f t="shared" si="4"/>
        <v>999</v>
      </c>
      <c r="N146" s="170"/>
      <c r="O146" s="93"/>
      <c r="P146" s="109">
        <f t="shared" si="5"/>
        <v>999</v>
      </c>
      <c r="Q146" s="93"/>
    </row>
    <row r="147" spans="1:17" x14ac:dyDescent="0.25">
      <c r="A147" s="153">
        <v>141</v>
      </c>
      <c r="B147" s="91"/>
      <c r="C147" s="91"/>
      <c r="D147" s="92"/>
      <c r="E147" s="166"/>
      <c r="F147" s="93"/>
      <c r="G147" s="93"/>
      <c r="H147" s="277"/>
      <c r="I147" s="173"/>
      <c r="J147" s="150" t="e">
        <f>IF(AND(Q147="",#REF!&gt;0,#REF!&lt;5),K147,)</f>
        <v>#REF!</v>
      </c>
      <c r="K147" s="148" t="str">
        <f>IF(D147="","ZZZ9",IF(AND(#REF!&gt;0,#REF!&lt;5),D147&amp;#REF!,D147&amp;"9"))</f>
        <v>ZZZ9</v>
      </c>
      <c r="L147" s="152">
        <f t="shared" si="3"/>
        <v>999</v>
      </c>
      <c r="M147" s="172">
        <f t="shared" si="4"/>
        <v>999</v>
      </c>
      <c r="N147" s="170"/>
      <c r="O147" s="93"/>
      <c r="P147" s="109">
        <f t="shared" si="5"/>
        <v>999</v>
      </c>
      <c r="Q147" s="93"/>
    </row>
    <row r="148" spans="1:17" x14ac:dyDescent="0.25">
      <c r="A148" s="153">
        <v>142</v>
      </c>
      <c r="B148" s="91"/>
      <c r="C148" s="91"/>
      <c r="D148" s="92"/>
      <c r="E148" s="166"/>
      <c r="F148" s="93"/>
      <c r="G148" s="93"/>
      <c r="H148" s="277"/>
      <c r="I148" s="173"/>
      <c r="J148" s="150" t="e">
        <f>IF(AND(Q148="",#REF!&gt;0,#REF!&lt;5),K148,)</f>
        <v>#REF!</v>
      </c>
      <c r="K148" s="148" t="str">
        <f>IF(D148="","ZZZ9",IF(AND(#REF!&gt;0,#REF!&lt;5),D148&amp;#REF!,D148&amp;"9"))</f>
        <v>ZZZ9</v>
      </c>
      <c r="L148" s="152">
        <f t="shared" si="3"/>
        <v>999</v>
      </c>
      <c r="M148" s="172">
        <f t="shared" si="4"/>
        <v>999</v>
      </c>
      <c r="N148" s="170"/>
      <c r="O148" s="173"/>
      <c r="P148" s="174">
        <f t="shared" si="5"/>
        <v>999</v>
      </c>
      <c r="Q148" s="173"/>
    </row>
    <row r="149" spans="1:17" x14ac:dyDescent="0.25">
      <c r="A149" s="153">
        <v>143</v>
      </c>
      <c r="B149" s="91"/>
      <c r="C149" s="91"/>
      <c r="D149" s="92"/>
      <c r="E149" s="166"/>
      <c r="F149" s="93"/>
      <c r="G149" s="93"/>
      <c r="H149" s="277"/>
      <c r="I149" s="173"/>
      <c r="J149" s="150" t="e">
        <f>IF(AND(Q149="",#REF!&gt;0,#REF!&lt;5),K149,)</f>
        <v>#REF!</v>
      </c>
      <c r="K149" s="148" t="str">
        <f>IF(D149="","ZZZ9",IF(AND(#REF!&gt;0,#REF!&lt;5),D149&amp;#REF!,D149&amp;"9"))</f>
        <v>ZZZ9</v>
      </c>
      <c r="L149" s="152">
        <f t="shared" si="3"/>
        <v>999</v>
      </c>
      <c r="M149" s="172">
        <f t="shared" si="4"/>
        <v>999</v>
      </c>
      <c r="N149" s="170"/>
      <c r="O149" s="93"/>
      <c r="P149" s="109">
        <f t="shared" si="5"/>
        <v>999</v>
      </c>
      <c r="Q149" s="93"/>
    </row>
    <row r="150" spans="1:17" x14ac:dyDescent="0.25">
      <c r="A150" s="153">
        <v>144</v>
      </c>
      <c r="B150" s="91"/>
      <c r="C150" s="91"/>
      <c r="D150" s="92"/>
      <c r="E150" s="166"/>
      <c r="F150" s="93"/>
      <c r="G150" s="93"/>
      <c r="H150" s="277"/>
      <c r="I150" s="173"/>
      <c r="J150" s="150" t="e">
        <f>IF(AND(Q150="",#REF!&gt;0,#REF!&lt;5),K150,)</f>
        <v>#REF!</v>
      </c>
      <c r="K150" s="148" t="str">
        <f>IF(D150="","ZZZ9",IF(AND(#REF!&gt;0,#REF!&lt;5),D150&amp;#REF!,D150&amp;"9"))</f>
        <v>ZZZ9</v>
      </c>
      <c r="L150" s="152">
        <f t="shared" si="3"/>
        <v>999</v>
      </c>
      <c r="M150" s="172">
        <f t="shared" si="4"/>
        <v>999</v>
      </c>
      <c r="N150" s="170"/>
      <c r="O150" s="93"/>
      <c r="P150" s="109">
        <f t="shared" si="5"/>
        <v>999</v>
      </c>
      <c r="Q150" s="93"/>
    </row>
    <row r="151" spans="1:17" x14ac:dyDescent="0.25">
      <c r="A151" s="153">
        <v>145</v>
      </c>
      <c r="B151" s="91"/>
      <c r="C151" s="91"/>
      <c r="D151" s="92"/>
      <c r="E151" s="166"/>
      <c r="F151" s="93"/>
      <c r="G151" s="93"/>
      <c r="H151" s="277"/>
      <c r="I151" s="173"/>
      <c r="J151" s="150" t="e">
        <f>IF(AND(Q151="",#REF!&gt;0,#REF!&lt;5),K151,)</f>
        <v>#REF!</v>
      </c>
      <c r="K151" s="148" t="str">
        <f>IF(D151="","ZZZ9",IF(AND(#REF!&gt;0,#REF!&lt;5),D151&amp;#REF!,D151&amp;"9"))</f>
        <v>ZZZ9</v>
      </c>
      <c r="L151" s="152">
        <f t="shared" si="3"/>
        <v>999</v>
      </c>
      <c r="M151" s="172">
        <f t="shared" si="4"/>
        <v>999</v>
      </c>
      <c r="N151" s="170"/>
      <c r="O151" s="93"/>
      <c r="P151" s="109">
        <f t="shared" si="5"/>
        <v>999</v>
      </c>
      <c r="Q151" s="93"/>
    </row>
    <row r="152" spans="1:17" x14ac:dyDescent="0.25">
      <c r="A152" s="153">
        <v>146</v>
      </c>
      <c r="B152" s="91"/>
      <c r="C152" s="91"/>
      <c r="D152" s="92"/>
      <c r="E152" s="166"/>
      <c r="F152" s="93"/>
      <c r="G152" s="93"/>
      <c r="H152" s="277"/>
      <c r="I152" s="173"/>
      <c r="J152" s="150" t="e">
        <f>IF(AND(Q152="",#REF!&gt;0,#REF!&lt;5),K152,)</f>
        <v>#REF!</v>
      </c>
      <c r="K152" s="148" t="str">
        <f>IF(D152="","ZZZ9",IF(AND(#REF!&gt;0,#REF!&lt;5),D152&amp;#REF!,D152&amp;"9"))</f>
        <v>ZZZ9</v>
      </c>
      <c r="L152" s="152">
        <f t="shared" si="3"/>
        <v>999</v>
      </c>
      <c r="M152" s="172">
        <f t="shared" si="4"/>
        <v>999</v>
      </c>
      <c r="N152" s="170"/>
      <c r="O152" s="93"/>
      <c r="P152" s="109">
        <f t="shared" si="5"/>
        <v>999</v>
      </c>
      <c r="Q152" s="93"/>
    </row>
    <row r="153" spans="1:17" x14ac:dyDescent="0.25">
      <c r="A153" s="153">
        <v>147</v>
      </c>
      <c r="B153" s="91"/>
      <c r="C153" s="91"/>
      <c r="D153" s="92"/>
      <c r="E153" s="166"/>
      <c r="F153" s="93"/>
      <c r="G153" s="93"/>
      <c r="H153" s="277"/>
      <c r="I153" s="173"/>
      <c r="J153" s="150" t="e">
        <f>IF(AND(Q153="",#REF!&gt;0,#REF!&lt;5),K153,)</f>
        <v>#REF!</v>
      </c>
      <c r="K153" s="148" t="str">
        <f>IF(D153="","ZZZ9",IF(AND(#REF!&gt;0,#REF!&lt;5),D153&amp;#REF!,D153&amp;"9"))</f>
        <v>ZZZ9</v>
      </c>
      <c r="L153" s="152">
        <f t="shared" si="3"/>
        <v>999</v>
      </c>
      <c r="M153" s="172">
        <f t="shared" si="4"/>
        <v>999</v>
      </c>
      <c r="N153" s="170"/>
      <c r="O153" s="93"/>
      <c r="P153" s="109">
        <f t="shared" si="5"/>
        <v>999</v>
      </c>
      <c r="Q153" s="93"/>
    </row>
    <row r="154" spans="1:17" x14ac:dyDescent="0.25">
      <c r="A154" s="153">
        <v>148</v>
      </c>
      <c r="B154" s="91"/>
      <c r="C154" s="91"/>
      <c r="D154" s="92"/>
      <c r="E154" s="166"/>
      <c r="F154" s="93"/>
      <c r="G154" s="93"/>
      <c r="H154" s="277"/>
      <c r="I154" s="173"/>
      <c r="J154" s="150" t="e">
        <f>IF(AND(Q154="",#REF!&gt;0,#REF!&lt;5),K154,)</f>
        <v>#REF!</v>
      </c>
      <c r="K154" s="148" t="str">
        <f>IF(D154="","ZZZ9",IF(AND(#REF!&gt;0,#REF!&lt;5),D154&amp;#REF!,D154&amp;"9"))</f>
        <v>ZZZ9</v>
      </c>
      <c r="L154" s="152">
        <f t="shared" si="3"/>
        <v>999</v>
      </c>
      <c r="M154" s="172">
        <f t="shared" si="4"/>
        <v>999</v>
      </c>
      <c r="N154" s="170"/>
      <c r="O154" s="93"/>
      <c r="P154" s="109">
        <f t="shared" si="5"/>
        <v>999</v>
      </c>
      <c r="Q154" s="93"/>
    </row>
    <row r="155" spans="1:17" x14ac:dyDescent="0.25">
      <c r="A155" s="153">
        <v>149</v>
      </c>
      <c r="B155" s="91"/>
      <c r="C155" s="91"/>
      <c r="D155" s="92"/>
      <c r="E155" s="166"/>
      <c r="F155" s="93"/>
      <c r="G155" s="93"/>
      <c r="H155" s="277"/>
      <c r="I155" s="173"/>
      <c r="J155" s="150" t="e">
        <f>IF(AND(Q155="",#REF!&gt;0,#REF!&lt;5),K155,)</f>
        <v>#REF!</v>
      </c>
      <c r="K155" s="148" t="str">
        <f>IF(D155="","ZZZ9",IF(AND(#REF!&gt;0,#REF!&lt;5),D155&amp;#REF!,D155&amp;"9"))</f>
        <v>ZZZ9</v>
      </c>
      <c r="L155" s="152">
        <f t="shared" si="3"/>
        <v>999</v>
      </c>
      <c r="M155" s="172">
        <f t="shared" si="4"/>
        <v>999</v>
      </c>
      <c r="N155" s="170"/>
      <c r="O155" s="93"/>
      <c r="P155" s="109">
        <f t="shared" si="5"/>
        <v>999</v>
      </c>
      <c r="Q155" s="93"/>
    </row>
    <row r="156" spans="1:17" x14ac:dyDescent="0.25">
      <c r="A156" s="153">
        <v>150</v>
      </c>
      <c r="B156" s="91"/>
      <c r="C156" s="91"/>
      <c r="D156" s="92"/>
      <c r="E156" s="166"/>
      <c r="F156" s="93"/>
      <c r="G156" s="93"/>
      <c r="H156" s="277"/>
      <c r="I156" s="173"/>
      <c r="J156" s="150" t="e">
        <f>IF(AND(Q156="",#REF!&gt;0,#REF!&lt;5),K156,)</f>
        <v>#REF!</v>
      </c>
      <c r="K156" s="148" t="str">
        <f>IF(D156="","ZZZ9",IF(AND(#REF!&gt;0,#REF!&lt;5),D156&amp;#REF!,D156&amp;"9"))</f>
        <v>ZZZ9</v>
      </c>
      <c r="L156" s="152">
        <f t="shared" si="3"/>
        <v>999</v>
      </c>
      <c r="M156" s="172">
        <f t="shared" si="4"/>
        <v>999</v>
      </c>
      <c r="N156" s="170"/>
      <c r="O156" s="93"/>
      <c r="P156" s="109">
        <f t="shared" si="5"/>
        <v>999</v>
      </c>
      <c r="Q156" s="93"/>
    </row>
  </sheetData>
  <conditionalFormatting sqref="A7:D156">
    <cfRule type="expression" dxfId="16" priority="1" stopIfTrue="1">
      <formula>$Q7&gt;=1</formula>
    </cfRule>
  </conditionalFormatting>
  <conditionalFormatting sqref="B11:D37">
    <cfRule type="expression" dxfId="15" priority="9" stopIfTrue="1">
      <formula>$Q11&gt;=1</formula>
    </cfRule>
  </conditionalFormatting>
  <conditionalFormatting sqref="E7:E14">
    <cfRule type="expression" dxfId="14" priority="14" stopIfTrue="1">
      <formula>AND(ROUNDDOWN(($A$4-E7)/365.25,0)&lt;=13,G7&lt;&gt;"OK")</formula>
    </cfRule>
    <cfRule type="expression" dxfId="13" priority="15" stopIfTrue="1">
      <formula>AND(ROUNDDOWN(($A$4-E7)/365.25,0)&lt;=14,G7&lt;&gt;"OK")</formula>
    </cfRule>
    <cfRule type="expression" dxfId="12" priority="16" stopIfTrue="1">
      <formula>AND(ROUNDDOWN(($A$4-E7)/365.25,0)&lt;=17,G7&lt;&gt;"OK")</formula>
    </cfRule>
    <cfRule type="expression" dxfId="11" priority="19" stopIfTrue="1">
      <formula>AND(ROUNDDOWN(($A$4-E7)/365.25,0)&lt;=13,G7&lt;&gt;"OK")</formula>
    </cfRule>
    <cfRule type="expression" dxfId="10" priority="20" stopIfTrue="1">
      <formula>AND(ROUNDDOWN(($A$4-E7)/365.25,0)&lt;=14,G7&lt;&gt;"OK")</formula>
    </cfRule>
    <cfRule type="expression" dxfId="9" priority="21" stopIfTrue="1">
      <formula>AND(ROUNDDOWN(($A$4-E7)/365.25,0)&lt;=17,G7&lt;&gt;"OK")</formula>
    </cfRule>
  </conditionalFormatting>
  <conditionalFormatting sqref="E7:E27 E29:E37">
    <cfRule type="expression" dxfId="8" priority="10" stopIfTrue="1">
      <formula>AND(ROUNDDOWN(($A$4-E7)/365.25,0)&lt;=13,G7&lt;&gt;"OK")</formula>
    </cfRule>
    <cfRule type="expression" dxfId="7" priority="11" stopIfTrue="1">
      <formula>AND(ROUNDDOWN(($A$4-E7)/365.25,0)&lt;=14,G7&lt;&gt;"OK")</formula>
    </cfRule>
    <cfRule type="expression" dxfId="6" priority="12" stopIfTrue="1">
      <formula>AND(ROUNDDOWN(($A$4-E7)/365.25,0)&lt;=17,G7&lt;&gt;"OK")</formula>
    </cfRule>
  </conditionalFormatting>
  <conditionalFormatting sqref="E7:E156">
    <cfRule type="expression" dxfId="5" priority="24" stopIfTrue="1">
      <formula>AND(ROUNDDOWN(($A$4-E7)/365.25,0)&lt;=13,G7&lt;&gt;"OK")</formula>
    </cfRule>
    <cfRule type="expression" dxfId="4" priority="25" stopIfTrue="1">
      <formula>AND(ROUNDDOWN(($A$4-E7)/365.25,0)&lt;=14,G7&lt;&gt;"OK")</formula>
    </cfRule>
    <cfRule type="expression" dxfId="3" priority="26" stopIfTrue="1">
      <formula>AND(ROUNDDOWN(($A$4-E7)/365.25,0)&lt;=17,G7&lt;&gt;"OK")</formula>
    </cfRule>
  </conditionalFormatting>
  <conditionalFormatting sqref="J7:J156">
    <cfRule type="cellIs" dxfId="2" priority="18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10</vt:i4>
      </vt:variant>
    </vt:vector>
  </HeadingPairs>
  <TitlesOfParts>
    <vt:vector size="20" baseType="lpstr">
      <vt:lpstr>Altalanos</vt:lpstr>
      <vt:lpstr>Birók</vt:lpstr>
      <vt:lpstr>Nevezések</vt:lpstr>
      <vt:lpstr>Játékrend szerda</vt:lpstr>
      <vt:lpstr>Fiú 3 kcs B ELO</vt:lpstr>
      <vt:lpstr>Fiú 3 kcs B</vt:lpstr>
      <vt:lpstr>Fiú 5 kcs B ELO</vt:lpstr>
      <vt:lpstr>Fiú 5 kcs B</vt:lpstr>
      <vt:lpstr>Fiú 7 kcs A ELO</vt:lpstr>
      <vt:lpstr>Fiú 7 kcs A.</vt:lpstr>
      <vt:lpstr>'Fiú 3 kcs B ELO'!Nyomtatási_cím</vt:lpstr>
      <vt:lpstr>'Fiú 5 kcs B ELO'!Nyomtatási_cím</vt:lpstr>
      <vt:lpstr>'Fiú 7 kcs A ELO'!Nyomtatási_cím</vt:lpstr>
      <vt:lpstr>Birók!Nyomtatási_terület</vt:lpstr>
      <vt:lpstr>'Fiú 3 kcs B'!Nyomtatási_terület</vt:lpstr>
      <vt:lpstr>'Fiú 3 kcs B ELO'!Nyomtatási_terület</vt:lpstr>
      <vt:lpstr>'Fiú 5 kcs B'!Nyomtatási_terület</vt:lpstr>
      <vt:lpstr>'Fiú 5 kcs B ELO'!Nyomtatási_terület</vt:lpstr>
      <vt:lpstr>'Fiú 7 kcs A ELO'!Nyomtatási_terület</vt:lpstr>
      <vt:lpstr>'Fiú 7 kcs A.'!Nyomtatási_terület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2016-03-12T10:05:59Z</cp:lastPrinted>
  <dcterms:created xsi:type="dcterms:W3CDTF">1998-01-18T23:10:02Z</dcterms:created>
  <dcterms:modified xsi:type="dcterms:W3CDTF">2025-04-24T06:49:43Z</dcterms:modified>
  <cp:category>Forms</cp:category>
</cp:coreProperties>
</file>